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255" windowWidth="11295" windowHeight="7275" activeTab="0"/>
  </bookViews>
  <sheets>
    <sheet name="FBA" sheetId="1" r:id="rId1"/>
    <sheet name="VRA" sheetId="2" r:id="rId2"/>
    <sheet name="20 VSAFAS 4 PRIEDAS" sheetId="3" r:id="rId3"/>
  </sheets>
  <externalReferences>
    <externalReference r:id="rId6"/>
    <externalReference r:id="rId7"/>
  </externalReferences>
  <definedNames>
    <definedName name="a" localSheetId="2">#REF!</definedName>
    <definedName name="a" localSheetId="0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2">#REF!</definedName>
    <definedName name="adresas" localSheetId="0">#REF!</definedName>
    <definedName name="adresas" localSheetId="1">#REF!</definedName>
    <definedName name="adresas">#REF!</definedName>
    <definedName name="as" localSheetId="2">#REF!</definedName>
    <definedName name="as" localSheetId="0">#REF!</definedName>
    <definedName name="as" localSheetId="1">#REF!</definedName>
    <definedName name="as">#REF!</definedName>
    <definedName name="b" localSheetId="2">#REF!</definedName>
    <definedName name="b" localSheetId="0">#REF!</definedName>
    <definedName name="b" localSheetId="1">#REF!</definedName>
    <definedName name="b">#REF!</definedName>
    <definedName name="BEx3O85IKWARA6NCJOLRBRJFMEWW" localSheetId="2" hidden="1">'[1]Table'!#REF!</definedName>
    <definedName name="BEx3O85IKWARA6NCJOLRBRJFMEWW" localSheetId="0" hidden="1">'[1]Table'!#REF!</definedName>
    <definedName name="BEx3O85IKWARA6NCJOLRBRJFMEWW" localSheetId="1" hidden="1">'[1]Table'!#REF!</definedName>
    <definedName name="BEx3O85IKWARA6NCJOLRBRJFMEWW" hidden="1">'[1]Table'!#REF!</definedName>
    <definedName name="BEx5MLQZM68YQSKARVWTTPINFQ2C" localSheetId="2" hidden="1">'[1]Table'!#REF!</definedName>
    <definedName name="BEx5MLQZM68YQSKARVWTTPINFQ2C" localSheetId="0" hidden="1">'[1]Table'!#REF!</definedName>
    <definedName name="BEx5MLQZM68YQSKARVWTTPINFQ2C" localSheetId="1" hidden="1">'[1]Table'!#REF!</definedName>
    <definedName name="BEx5MLQZM68YQSKARVWTTPINFQ2C" hidden="1">'[1]Table'!#REF!</definedName>
    <definedName name="BExERWCEBKQRYWRQLYJ4UCMMKTHG" localSheetId="2" hidden="1">'[1]Table'!#REF!</definedName>
    <definedName name="BExERWCEBKQRYWRQLYJ4UCMMKTHG" localSheetId="0" hidden="1">'[1]Table'!#REF!</definedName>
    <definedName name="BExERWCEBKQRYWRQLYJ4UCMMKTHG" localSheetId="1" hidden="1">'[1]Table'!#REF!</definedName>
    <definedName name="BExERWCEBKQRYWRQLYJ4UCMMKTHG" hidden="1">'[1]Table'!#REF!</definedName>
    <definedName name="BExMBYPQDG9AYDQ5E8IECVFREPO6" localSheetId="2" hidden="1">'[1]Table'!#REF!</definedName>
    <definedName name="BExMBYPQDG9AYDQ5E8IECVFREPO6" localSheetId="0" hidden="1">'[1]Table'!#REF!</definedName>
    <definedName name="BExMBYPQDG9AYDQ5E8IECVFREPO6" localSheetId="1" hidden="1">'[1]Table'!#REF!</definedName>
    <definedName name="BExMBYPQDG9AYDQ5E8IECVFREPO6" hidden="1">'[1]Table'!#REF!</definedName>
    <definedName name="BExQ9ZLYHWABXAA9NJDW8ZS0UQ9P" localSheetId="2" hidden="1">'[1]Table'!#REF!</definedName>
    <definedName name="BExQ9ZLYHWABXAA9NJDW8ZS0UQ9P" localSheetId="0" hidden="1">'[1]Table'!#REF!</definedName>
    <definedName name="BExQ9ZLYHWABXAA9NJDW8ZS0UQ9P" localSheetId="1" hidden="1">'[1]Table'!#REF!</definedName>
    <definedName name="BExQ9ZLYHWABXAA9NJDW8ZS0UQ9P" hidden="1">'[1]Table'!#REF!</definedName>
    <definedName name="BExTUY9WNSJ91GV8CP0SKJTEIV82" localSheetId="2" hidden="1">'[1]Table'!#REF!</definedName>
    <definedName name="BExTUY9WNSJ91GV8CP0SKJTEIV82" localSheetId="0" hidden="1">'[1]Table'!#REF!</definedName>
    <definedName name="BExTUY9WNSJ91GV8CP0SKJTEIV82" localSheetId="1" hidden="1">'[1]Table'!#REF!</definedName>
    <definedName name="BExTUY9WNSJ91GV8CP0SKJTEIV82" hidden="1">'[1]Table'!#REF!</definedName>
    <definedName name="Button_1">"X4AL_III_ketv__AL__2__List"</definedName>
    <definedName name="d_1" localSheetId="2">#REF!</definedName>
    <definedName name="d_1" localSheetId="0">#REF!</definedName>
    <definedName name="d_1" localSheetId="1">#REF!</definedName>
    <definedName name="d_1">#REF!</definedName>
    <definedName name="d_10" localSheetId="2">#REF!</definedName>
    <definedName name="d_10" localSheetId="0">#REF!</definedName>
    <definedName name="d_10" localSheetId="1">#REF!</definedName>
    <definedName name="d_10">#REF!</definedName>
    <definedName name="d_11" localSheetId="2">#REF!</definedName>
    <definedName name="d_11" localSheetId="0">#REF!</definedName>
    <definedName name="d_11" localSheetId="1">#REF!</definedName>
    <definedName name="d_11">#REF!</definedName>
    <definedName name="d_12" localSheetId="2">#REF!</definedName>
    <definedName name="d_12" localSheetId="0">#REF!</definedName>
    <definedName name="d_12" localSheetId="1">#REF!</definedName>
    <definedName name="d_12">#REF!</definedName>
    <definedName name="d_13" localSheetId="2">#REF!</definedName>
    <definedName name="d_13" localSheetId="0">#REF!</definedName>
    <definedName name="d_13" localSheetId="1">#REF!</definedName>
    <definedName name="d_13">#REF!</definedName>
    <definedName name="d_14" localSheetId="2">#REF!</definedName>
    <definedName name="d_14" localSheetId="0">#REF!</definedName>
    <definedName name="d_14" localSheetId="1">#REF!</definedName>
    <definedName name="d_14">#REF!</definedName>
    <definedName name="d_15" localSheetId="2">#REF!</definedName>
    <definedName name="d_15" localSheetId="0">#REF!</definedName>
    <definedName name="d_15" localSheetId="1">#REF!</definedName>
    <definedName name="d_15">#REF!</definedName>
    <definedName name="d_16" localSheetId="2">#REF!</definedName>
    <definedName name="d_16" localSheetId="0">#REF!</definedName>
    <definedName name="d_16" localSheetId="1">#REF!</definedName>
    <definedName name="d_16">#REF!</definedName>
    <definedName name="d_17" localSheetId="2">#REF!</definedName>
    <definedName name="d_17" localSheetId="0">#REF!</definedName>
    <definedName name="d_17" localSheetId="1">#REF!</definedName>
    <definedName name="d_17">#REF!</definedName>
    <definedName name="d_18" localSheetId="2">#REF!</definedName>
    <definedName name="d_18" localSheetId="0">#REF!</definedName>
    <definedName name="d_18" localSheetId="1">#REF!</definedName>
    <definedName name="d_18">#REF!</definedName>
    <definedName name="d_19" localSheetId="2">#REF!</definedName>
    <definedName name="d_19" localSheetId="0">#REF!</definedName>
    <definedName name="d_19" localSheetId="1">#REF!</definedName>
    <definedName name="d_19">#REF!</definedName>
    <definedName name="D_19a" localSheetId="2">#REF!</definedName>
    <definedName name="D_19a" localSheetId="0">#REF!</definedName>
    <definedName name="D_19a" localSheetId="1">#REF!</definedName>
    <definedName name="D_19a">#REF!</definedName>
    <definedName name="d_2" localSheetId="2">#REF!</definedName>
    <definedName name="d_2" localSheetId="0">#REF!</definedName>
    <definedName name="d_2" localSheetId="1">#REF!</definedName>
    <definedName name="d_2">#REF!</definedName>
    <definedName name="d_20" localSheetId="2">#REF!</definedName>
    <definedName name="d_20" localSheetId="0">#REF!</definedName>
    <definedName name="d_20" localSheetId="1">#REF!</definedName>
    <definedName name="d_20">#REF!</definedName>
    <definedName name="d_21" localSheetId="2">#REF!</definedName>
    <definedName name="d_21" localSheetId="0">#REF!</definedName>
    <definedName name="d_21" localSheetId="1">#REF!</definedName>
    <definedName name="d_21">#REF!</definedName>
    <definedName name="d_22" localSheetId="2">#REF!</definedName>
    <definedName name="d_22" localSheetId="0">#REF!</definedName>
    <definedName name="d_22" localSheetId="1">#REF!</definedName>
    <definedName name="d_22">#REF!</definedName>
    <definedName name="d_23" localSheetId="2">#REF!</definedName>
    <definedName name="d_23" localSheetId="0">#REF!</definedName>
    <definedName name="d_23" localSheetId="1">#REF!</definedName>
    <definedName name="d_23">#REF!</definedName>
    <definedName name="d_24" localSheetId="2">#REF!</definedName>
    <definedName name="d_24" localSheetId="0">#REF!</definedName>
    <definedName name="d_24" localSheetId="1">#REF!</definedName>
    <definedName name="d_24">#REF!</definedName>
    <definedName name="d_25" localSheetId="2">#REF!</definedName>
    <definedName name="d_25" localSheetId="0">#REF!</definedName>
    <definedName name="d_25" localSheetId="1">#REF!</definedName>
    <definedName name="d_25">#REF!</definedName>
    <definedName name="d_26" localSheetId="2">#REF!</definedName>
    <definedName name="d_26" localSheetId="0">#REF!</definedName>
    <definedName name="d_26" localSheetId="1">#REF!</definedName>
    <definedName name="d_26">#REF!</definedName>
    <definedName name="d_27" localSheetId="2">#REF!</definedName>
    <definedName name="d_27" localSheetId="0">#REF!</definedName>
    <definedName name="d_27" localSheetId="1">#REF!</definedName>
    <definedName name="d_27">#REF!</definedName>
    <definedName name="d_28" localSheetId="2">#REF!</definedName>
    <definedName name="d_28" localSheetId="0">#REF!</definedName>
    <definedName name="d_28" localSheetId="1">#REF!</definedName>
    <definedName name="d_28">#REF!</definedName>
    <definedName name="d_29" localSheetId="2">#REF!</definedName>
    <definedName name="d_29" localSheetId="0">#REF!</definedName>
    <definedName name="d_29" localSheetId="1">#REF!</definedName>
    <definedName name="d_29">#REF!</definedName>
    <definedName name="D_2a" localSheetId="2">#REF!</definedName>
    <definedName name="D_2a" localSheetId="0">#REF!</definedName>
    <definedName name="D_2a" localSheetId="1">#REF!</definedName>
    <definedName name="D_2a">#REF!</definedName>
    <definedName name="d_3" localSheetId="2">#REF!</definedName>
    <definedName name="d_3" localSheetId="0">#REF!</definedName>
    <definedName name="d_3" localSheetId="1">#REF!</definedName>
    <definedName name="d_3">#REF!</definedName>
    <definedName name="d_30" localSheetId="2">#REF!</definedName>
    <definedName name="d_30" localSheetId="0">#REF!</definedName>
    <definedName name="d_30" localSheetId="1">#REF!</definedName>
    <definedName name="d_30">#REF!</definedName>
    <definedName name="d_31" localSheetId="2">#REF!</definedName>
    <definedName name="d_31" localSheetId="0">#REF!</definedName>
    <definedName name="d_31" localSheetId="1">#REF!</definedName>
    <definedName name="d_31">#REF!</definedName>
    <definedName name="d_4" localSheetId="2">#REF!</definedName>
    <definedName name="d_4" localSheetId="0">#REF!</definedName>
    <definedName name="d_4" localSheetId="1">#REF!</definedName>
    <definedName name="d_4">#REF!</definedName>
    <definedName name="d_5" localSheetId="2">#REF!</definedName>
    <definedName name="d_5" localSheetId="0">#REF!</definedName>
    <definedName name="d_5" localSheetId="1">#REF!</definedName>
    <definedName name="d_5">#REF!</definedName>
    <definedName name="d_6" localSheetId="2">#REF!</definedName>
    <definedName name="d_6" localSheetId="0">#REF!</definedName>
    <definedName name="d_6" localSheetId="1">#REF!</definedName>
    <definedName name="d_6">#REF!</definedName>
    <definedName name="d_7" localSheetId="2">#REF!</definedName>
    <definedName name="d_7" localSheetId="0">#REF!</definedName>
    <definedName name="d_7" localSheetId="1">#REF!</definedName>
    <definedName name="d_7">#REF!</definedName>
    <definedName name="d_8" localSheetId="2">#REF!</definedName>
    <definedName name="d_8" localSheetId="0">#REF!</definedName>
    <definedName name="d_8" localSheetId="1">#REF!</definedName>
    <definedName name="d_8">#REF!</definedName>
    <definedName name="d_9" localSheetId="2">#REF!</definedName>
    <definedName name="d_9" localSheetId="0">#REF!</definedName>
    <definedName name="d_9" localSheetId="1">#REF!</definedName>
    <definedName name="d_9">#REF!</definedName>
    <definedName name="D_ą0" localSheetId="2">#REF!</definedName>
    <definedName name="D_ą0" localSheetId="0">#REF!</definedName>
    <definedName name="D_ą0" localSheetId="1">#REF!</definedName>
    <definedName name="D_ą0">#REF!</definedName>
    <definedName name="FAgrupe" localSheetId="2">#REF!</definedName>
    <definedName name="FAgrupe" localSheetId="0">#REF!</definedName>
    <definedName name="FAgrupe" localSheetId="1">#REF!</definedName>
    <definedName name="FAgrupe">#REF!</definedName>
    <definedName name="howToChange" localSheetId="2">#REF!</definedName>
    <definedName name="howToChange" localSheetId="0">#REF!</definedName>
    <definedName name="howToChange" localSheetId="1">#REF!</definedName>
    <definedName name="howToChange">#REF!</definedName>
    <definedName name="howToCheck" localSheetId="2">#REF!</definedName>
    <definedName name="howToCheck" localSheetId="0">#REF!</definedName>
    <definedName name="howToCheck" localSheetId="1">#REF!</definedName>
    <definedName name="howToCheck">#REF!</definedName>
    <definedName name="indres" localSheetId="2" hidden="1">'[1]Table'!#REF!</definedName>
    <definedName name="indres" localSheetId="0" hidden="1">'[1]Table'!#REF!</definedName>
    <definedName name="indres" localSheetId="1" hidden="1">'[1]Table'!#REF!</definedName>
    <definedName name="indres" hidden="1">'[1]Table'!#REF!</definedName>
    <definedName name="k" localSheetId="2">#REF!</definedName>
    <definedName name="k" localSheetId="0">#REF!</definedName>
    <definedName name="k" localSheetId="1">#REF!</definedName>
    <definedName name="k">#REF!</definedName>
    <definedName name="kodas" localSheetId="2">#REF!</definedName>
    <definedName name="kodas" localSheetId="0">#REF!</definedName>
    <definedName name="kodas" localSheetId="1">#REF!</definedName>
    <definedName name="kodas">#REF!</definedName>
    <definedName name="laikas" localSheetId="2">#REF!</definedName>
    <definedName name="laikas" localSheetId="0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2">#REF!</definedName>
    <definedName name="pavadinimas" localSheetId="0">#REF!</definedName>
    <definedName name="pavadinimas" localSheetId="1">#REF!</definedName>
    <definedName name="pavadinimas">#REF!</definedName>
    <definedName name="pobudis" localSheetId="2">#REF!</definedName>
    <definedName name="pobudis" localSheetId="0">#REF!</definedName>
    <definedName name="pobudis" localSheetId="1">#REF!</definedName>
    <definedName name="pobudis">#REF!</definedName>
    <definedName name="_xlnm.Print_Area" localSheetId="2">'20 VSAFAS 4 PRIEDAS'!$A$1:$M$28</definedName>
    <definedName name="_xlnm.Print_Area" localSheetId="0">'FBA'!$A$1:$G$102</definedName>
    <definedName name="_xlnm.Print_Area" localSheetId="1">'VRA'!$A$1:$I$67</definedName>
    <definedName name="_xlnm.Print_Titles" localSheetId="2">'20 VSAFAS 4 PRIEDAS'!$10:$12</definedName>
    <definedName name="_xlnm.Print_Titles" localSheetId="0">'FBA'!$19:$19</definedName>
    <definedName name="_xlnm.Print_Titles" localSheetId="1">'VRA'!$20:$20</definedName>
    <definedName name="sada" localSheetId="2">#REF!</definedName>
    <definedName name="sada" localSheetId="0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2" hidden="1">'[1]Table'!#REF!</definedName>
    <definedName name="sd" localSheetId="0" hidden="1">'[1]Table'!#REF!</definedName>
    <definedName name="sd" localSheetId="1" hidden="1">'[1]Table'!#REF!</definedName>
    <definedName name="sd" hidden="1">'[1]Table'!#REF!</definedName>
    <definedName name="Sritis" localSheetId="2">#REF!</definedName>
    <definedName name="Sritis" localSheetId="0">#REF!</definedName>
    <definedName name="Sritis" localSheetId="1">#REF!</definedName>
    <definedName name="Sritis">#REF!</definedName>
    <definedName name="Statusas">'[2]Sheet1'!$A$2:$A$6</definedName>
    <definedName name="t">'[1]Vlist'!$A$2:$A$12</definedName>
    <definedName name="Taip_Ne" localSheetId="2">#REF!</definedName>
    <definedName name="Taip_Ne" localSheetId="0">#REF!</definedName>
    <definedName name="Taip_Ne" localSheetId="1">#REF!</definedName>
    <definedName name="Taip_Ne">#REF!</definedName>
    <definedName name="VAgrupe" localSheetId="2">#REF!</definedName>
    <definedName name="VAgrupe" localSheetId="0">#REF!</definedName>
    <definedName name="VAgrupe" localSheetId="1">#REF!</definedName>
    <definedName name="VAgrupe">#REF!</definedName>
    <definedName name="vieta" localSheetId="2">#REF!</definedName>
    <definedName name="vieta" localSheetId="0">#REF!</definedName>
    <definedName name="vieta" localSheetId="1">#REF!</definedName>
    <definedName name="vieta">#REF!</definedName>
    <definedName name="x" localSheetId="2" hidden="1">'[1]Table'!#REF!</definedName>
    <definedName name="x" localSheetId="0" hidden="1">'[1]Table'!#REF!</definedName>
    <definedName name="x" localSheetId="1" hidden="1">'[1]Table'!#REF!</definedName>
    <definedName name="x" hidden="1">'[1]Table'!#REF!</definedName>
    <definedName name="X4AL_III_ketv__AL__2__List" localSheetId="2">#REF!</definedName>
    <definedName name="X4AL_III_ketv__AL__2__List" localSheetId="0">#REF!</definedName>
    <definedName name="X4AL_III_ketv__AL__2__List" localSheetId="1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<sst xmlns="http://schemas.openxmlformats.org/spreadsheetml/2006/main" count="368" uniqueCount="273">
  <si>
    <t>PAGRINDINĖS VEIKLOS PERVIRŠIS AR DEFICITAS</t>
  </si>
  <si>
    <t>KITOS VEIKLOS REZULTATAS</t>
  </si>
  <si>
    <t>KITOS VEIKLOS PAJAMOS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</si>
  <si>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</si>
  <si>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</si>
  <si>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</si>
  <si>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</si>
  <si>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</si>
  <si>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</si>
  <si>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</si>
  <si>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</si>
  <si>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</si>
  <si>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</si>
  <si>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</si>
  <si>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</si>
  <si>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</si>
  <si>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</si>
  <si>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</si>
  <si>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</si>
  <si>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</si>
  <si>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</si>
  <si>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</si>
  <si>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</si>
  <si>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</si>
  <si>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</si>
  <si>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</si>
  <si>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</si>
  <si>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</si>
  <si>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</si>
  <si>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</si>
  <si>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</si>
  <si>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</si>
  <si>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</si>
  <si>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</si>
  <si>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</si>
  <si>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</si>
  <si>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</si>
  <si>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</si>
  <si>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PRIENŲ RAJONO SKRIAUDŽIŲ PAGRINDINĖ MOKYKLA</t>
  </si>
  <si>
    <t>190197819 JAUNIMO 5A SKRIAUDŽIŲ KM VEIVERIŲ SEN. PRIENŲ RAJONAS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</si>
  <si>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</si>
  <si>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</si>
  <si>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</si>
  <si>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</si>
  <si>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</si>
  <si>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</si>
  <si>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</si>
  <si>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</si>
  <si>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190197819 JAUNIMO 5A SKRIAUDŽIŲ KM. VEIVERIŲ SEN. PRIENŲ RAJONAS</t>
  </si>
  <si>
    <t>Per ataskaitinį laikotarpį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</si>
  <si>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</si>
  <si>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</si>
  <si>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</si>
  <si>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</si>
  <si>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</si>
  <si>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</si>
  <si>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</si>
  <si>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</si>
  <si>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</si>
  <si>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</si>
  <si>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</si>
  <si>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</si>
  <si>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</si>
  <si>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</si>
  <si>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</si>
  <si>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</si>
  <si>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</si>
  <si>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</si>
  <si>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</si>
  <si>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</si>
  <si>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</si>
  <si>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</si>
  <si>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</si>
  <si>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</si>
  <si>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</si>
  <si>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</si>
  <si>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</si>
  <si>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</si>
  <si>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</si>
  <si>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</si>
  <si>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</si>
  <si>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</si>
  <si>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</si>
  <si>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</si>
  <si>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</si>
  <si>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</si>
  <si>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</si>
  <si>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</si>
  <si>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</si>
  <si>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</si>
  <si>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</si>
  <si>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</si>
  <si>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</si>
  <si>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</si>
  <si>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</si>
  <si>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</si>
  <si>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</si>
  <si>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</si>
  <si>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</si>
  <si>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</si>
  <si>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</si>
  <si>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</si>
  <si>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</si>
  <si>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</si>
  <si>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</si>
  <si>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</si>
  <si>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</si>
  <si>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</si>
  <si>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</si>
  <si>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</si>
  <si>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</si>
  <si>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</si>
  <si>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</si>
  <si>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</si>
  <si>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</si>
  <si>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</si>
  <si>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</si>
  <si>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</si>
  <si>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</si>
  <si>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</si>
  <si>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</si>
  <si>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</si>
  <si>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</si>
  <si>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</si>
  <si>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</si>
  <si>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</si>
  <si>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</si>
  <si>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</si>
  <si>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</si>
  <si>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</si>
  <si>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</si>
  <si>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</si>
  <si>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</si>
  <si>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</si>
  <si>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</si>
  <si>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</si>
  <si>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</si>
  <si>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</si>
  <si>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</si>
  <si>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</si>
  <si>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</si>
  <si>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</si>
  <si>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</si>
  <si>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</si>
  <si>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</si>
  <si>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</si>
  <si>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</si>
  <si>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</si>
  <si>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</si>
  <si>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</si>
  <si>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</si>
  <si>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</si>
  <si>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</si>
  <si>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</si>
  <si>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</si>
  <si>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</si>
  <si>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</si>
  <si>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</si>
  <si>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</si>
  <si>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</si>
  <si>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</si>
  <si>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</si>
  <si>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</si>
  <si>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</si>
  <si>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</si>
  <si>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</si>
  <si>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</si>
  <si>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</si>
  <si>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</si>
  <si>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</si>
  <si>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</si>
  <si>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</si>
  <si>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</si>
  <si>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</si>
  <si>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</si>
  <si>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</si>
  <si>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</si>
  <si>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</si>
  <si>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</si>
  <si>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</si>
  <si>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</si>
  <si>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</si>
  <si>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</si>
  <si>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</si>
  <si>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</si>
  <si>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</si>
  <si>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</si>
  <si>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</si>
  <si>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</si>
  <si>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</si>
  <si>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</si>
  <si>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</si>
  <si>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</si>
  <si>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</si>
  <si>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</si>
  <si>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</si>
  <si>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</si>
  <si>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</si>
  <si>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</si>
  <si>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</si>
  <si>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</si>
  <si>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</si>
  <si>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</si>
  <si>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</si>
  <si>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</si>
  <si>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</si>
  <si>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</si>
  <si>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</si>
  <si>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</si>
  <si>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</si>
  <si>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</si>
  <si>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</si>
  <si>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</si>
  <si>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</si>
  <si>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</si>
  <si>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</si>
  <si>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</si>
  <si>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</si>
  <si>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</si>
  <si>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</si>
  <si>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</si>
  <si>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</si>
  <si>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</si>
  <si>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</si>
  <si>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</si>
  <si>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</si>
  <si>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</si>
  <si>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</si>
  <si>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</si>
  <si>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</si>
  <si>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</si>
  <si>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</si>
  <si>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</si>
  <si>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</si>
  <si>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</si>
  <si>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</si>
  <si>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</si>
  <si>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</si>
  <si>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</si>
  <si>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</si>
  <si>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</si>
  <si>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</si>
  <si>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</si>
  <si>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</si>
  <si>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</si>
  <si>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</si>
  <si>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</si>
  <si>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</si>
  <si>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</si>
  <si>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</si>
  <si>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</si>
  <si>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</si>
  <si>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</si>
  <si>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</si>
  <si>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</si>
  <si>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</si>
  <si>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</si>
  <si>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</si>
  <si>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</si>
  <si>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</si>
  <si>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DIREKTORĖ</t>
  </si>
  <si>
    <t>RENATA LIAGIENĖ</t>
  </si>
  <si>
    <t>BUHALTERĖ</t>
  </si>
  <si>
    <t>VALENTINA GEČIENĖ</t>
  </si>
  <si>
    <t>XIV.2</t>
  </si>
  <si>
    <t>XIV.1</t>
  </si>
  <si>
    <t>PAGRINDINĖS VEIKLOS KITOS SĄNAUDOS</t>
  </si>
  <si>
    <r>
      <t xml:space="preserve">Pateikimo valiuta ir tikslumas: eurais </t>
    </r>
    <r>
      <rPr>
        <i/>
        <sz val="11"/>
        <rFont val="TimesNewRoman,Bold"/>
        <family val="0"/>
      </rPr>
      <t>arba tūkstančiais  eurų</t>
    </r>
  </si>
  <si>
    <t>Pateikimo valiuta ir tikslumas: eurais arba tūkstančiais eurų</t>
  </si>
  <si>
    <t>PAGAL 2016 M. KOVO 31 D. DUOMENIS</t>
  </si>
  <si>
    <t>2016 M. GEGUŽĖS  MĖN. 12 D.  Nr. 01</t>
  </si>
  <si>
    <t>2016-05-12 Nr.1</t>
  </si>
  <si>
    <t>PAGAL 2016 M. KOVO MĖN. 31 D. DUOMENIS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</si>
</sst>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9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24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4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4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4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4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4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84" fillId="60" borderId="0" applyNumberFormat="0" applyBorder="0" applyAlignment="0" applyProtection="0"/>
    <xf numFmtId="0" fontId="26" fillId="61" borderId="4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5" fillId="36" borderId="4" applyNumberFormat="0" applyAlignment="0" applyProtection="0"/>
    <xf numFmtId="0" fontId="27" fillId="63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0" borderId="6" applyNumberFormat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5" fillId="64" borderId="0" applyNumberFormat="0" applyBorder="0" applyAlignment="0" applyProtection="0"/>
    <xf numFmtId="0" fontId="29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9" fillId="65" borderId="0" applyNumberFormat="0" applyBorder="0" applyAlignment="0" applyProtection="0"/>
    <xf numFmtId="0" fontId="3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0" fillId="0" borderId="7" applyNumberFormat="0" applyFill="0" applyAlignment="0" applyProtection="0"/>
    <xf numFmtId="0" fontId="31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32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8" fillId="66" borderId="4" applyNumberFormat="0" applyAlignment="0" applyProtection="0"/>
    <xf numFmtId="0" fontId="86" fillId="0" borderId="0" applyNumberFormat="0" applyFill="0" applyBorder="0" applyAlignment="0" applyProtection="0"/>
    <xf numFmtId="0" fontId="87" fillId="67" borderId="13" applyNumberFormat="0" applyAlignment="0" applyProtection="0"/>
    <xf numFmtId="0" fontId="88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0" fillId="0" borderId="15" applyNumberFormat="0" applyFill="0" applyAlignment="0" applyProtection="0"/>
    <xf numFmtId="0" fontId="35" fillId="6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1" fillId="70" borderId="0" applyNumberFormat="0" applyBorder="0" applyAlignment="0" applyProtection="0"/>
    <xf numFmtId="0" fontId="89" fillId="71" borderId="0" applyNumberFormat="0" applyBorder="0" applyAlignment="0" applyProtection="0"/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4" fillId="72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1" fillId="57" borderId="17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17" applyNumberFormat="0" applyFont="0" applyAlignment="0" applyProtection="0"/>
    <xf numFmtId="0" fontId="36" fillId="61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36" borderId="18" applyNumberFormat="0" applyAlignment="0" applyProtection="0"/>
    <xf numFmtId="0" fontId="82" fillId="74" borderId="0" applyNumberFormat="0" applyBorder="0" applyAlignment="0" applyProtection="0"/>
    <xf numFmtId="0" fontId="82" fillId="75" borderId="0" applyNumberFormat="0" applyBorder="0" applyAlignment="0" applyProtection="0"/>
    <xf numFmtId="0" fontId="82" fillId="76" borderId="0" applyNumberFormat="0" applyBorder="0" applyAlignment="0" applyProtection="0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0" fontId="0" fillId="80" borderId="19" applyNumberFormat="0" applyFont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2" fillId="70" borderId="5" applyProtection="0">
      <alignment vertical="center"/>
    </xf>
    <xf numFmtId="4" fontId="62" fillId="70" borderId="5" applyProtection="0">
      <alignment vertical="center"/>
    </xf>
    <xf numFmtId="4" fontId="66" fillId="70" borderId="5" applyProtection="0">
      <alignment vertical="center"/>
    </xf>
    <xf numFmtId="4" fontId="62" fillId="70" borderId="5" applyProtection="0">
      <alignment horizontal="left" vertical="center"/>
    </xf>
    <xf numFmtId="4" fontId="62" fillId="70" borderId="5" applyProtection="0">
      <alignment horizontal="left" vertical="center"/>
    </xf>
    <xf numFmtId="0" fontId="67" fillId="70" borderId="20" applyNumberFormat="0" applyProtection="0">
      <alignment horizontal="left" vertical="top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4" fontId="62" fillId="43" borderId="5" applyProtection="0">
      <alignment horizontal="right" vertical="center"/>
    </xf>
    <xf numFmtId="4" fontId="62" fillId="43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44" borderId="21" applyProtection="0">
      <alignment horizontal="right" vertical="center"/>
    </xf>
    <xf numFmtId="4" fontId="62" fillId="44" borderId="21" applyProtection="0">
      <alignment horizontal="right" vertical="center"/>
    </xf>
    <xf numFmtId="4" fontId="62" fillId="58" borderId="5" applyProtection="0">
      <alignment horizontal="right" vertical="center"/>
    </xf>
    <xf numFmtId="4" fontId="62" fillId="58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0" borderId="21" applyFill="0" applyProtection="0">
      <alignment horizontal="left" vertical="center"/>
    </xf>
    <xf numFmtId="4" fontId="62" fillId="0" borderId="21" applyFill="0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62" fillId="42" borderId="5" applyProtection="0">
      <alignment horizontal="right" vertical="center"/>
    </xf>
    <xf numFmtId="4" fontId="62" fillId="42" borderId="5" applyProtection="0">
      <alignment horizontal="right" vertical="center"/>
    </xf>
    <xf numFmtId="4" fontId="62" fillId="53" borderId="21" applyProtection="0">
      <alignment horizontal="left" vertical="center"/>
    </xf>
    <xf numFmtId="4" fontId="62" fillId="53" borderId="21" applyProtection="0">
      <alignment horizontal="left" vertical="center"/>
    </xf>
    <xf numFmtId="4" fontId="62" fillId="42" borderId="21" applyProtection="0">
      <alignment horizontal="left" vertical="center"/>
    </xf>
    <xf numFmtId="4" fontId="62" fillId="42" borderId="21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83" borderId="5" applyNumberFormat="0" applyProtection="0">
      <alignment horizontal="left" vertical="center"/>
    </xf>
    <xf numFmtId="0" fontId="62" fillId="83" borderId="5" applyNumberFormat="0" applyProtection="0">
      <alignment horizontal="left" vertical="center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84" borderId="5" applyNumberFormat="0" applyProtection="0">
      <alignment horizontal="left" vertical="center"/>
    </xf>
    <xf numFmtId="0" fontId="62" fillId="84" borderId="5" applyNumberFormat="0" applyProtection="0">
      <alignment horizontal="left" vertical="center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53" borderId="5" applyNumberFormat="0" applyProtection="0">
      <alignment horizontal="left" vertical="center"/>
    </xf>
    <xf numFmtId="0" fontId="62" fillId="53" borderId="5" applyNumberFormat="0" applyProtection="0">
      <alignment horizontal="left" vertical="center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7" fillId="54" borderId="0" applyNumberFormat="0" applyBorder="0" applyProtection="0">
      <alignment/>
    </xf>
    <xf numFmtId="4" fontId="62" fillId="57" borderId="20" applyProtection="0">
      <alignment vertical="center"/>
    </xf>
    <xf numFmtId="4" fontId="66" fillId="57" borderId="21" applyProtection="0">
      <alignment vertical="center"/>
    </xf>
    <xf numFmtId="4" fontId="62" fillId="36" borderId="20" applyProtection="0">
      <alignment horizontal="left" vertical="center"/>
    </xf>
    <xf numFmtId="0" fontId="62" fillId="57" borderId="20" applyNumberFormat="0" applyProtection="0">
      <alignment horizontal="left" vertical="top"/>
    </xf>
    <xf numFmtId="4" fontId="62" fillId="0" borderId="5" applyProtection="0">
      <alignment horizontal="right" vertical="center"/>
    </xf>
    <xf numFmtId="4" fontId="62" fillId="0" borderId="5" applyProtection="0">
      <alignment horizontal="right" vertical="center"/>
    </xf>
    <xf numFmtId="4" fontId="66" fillId="85" borderId="5" applyProtection="0">
      <alignment horizontal="right" vertical="center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0" fontId="62" fillId="42" borderId="20" applyNumberFormat="0" applyProtection="0">
      <alignment horizontal="left" vertical="top"/>
    </xf>
    <xf numFmtId="4" fontId="68" fillId="62" borderId="21" applyProtection="0">
      <alignment horizontal="left" vertical="center"/>
    </xf>
    <xf numFmtId="0" fontId="62" fillId="86" borderId="21" applyNumberFormat="0" applyProtection="0">
      <alignment/>
    </xf>
    <xf numFmtId="0" fontId="62" fillId="86" borderId="21" applyNumberFormat="0" applyProtection="0">
      <alignment/>
    </xf>
    <xf numFmtId="4" fontId="69" fillId="8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91" fillId="67" borderId="14" applyNumberFormat="0" applyAlignment="0" applyProtection="0"/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22" fillId="0" borderId="0">
      <alignment/>
      <protection/>
    </xf>
    <xf numFmtId="0" fontId="92" fillId="0" borderId="23" applyNumberFormat="0" applyFill="0" applyAlignment="0" applyProtection="0"/>
    <xf numFmtId="0" fontId="93" fillId="0" borderId="24" applyNumberFormat="0" applyFill="0" applyAlignment="0" applyProtection="0"/>
    <xf numFmtId="49" fontId="72" fillId="36" borderId="0" applyBorder="0" applyProtection="0">
      <alignment vertical="top" wrapText="1"/>
    </xf>
    <xf numFmtId="0" fontId="94" fillId="87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46" borderId="0" applyNumberFormat="0" applyBorder="0" applyProtection="0">
      <alignment/>
    </xf>
  </cellStyleXfs>
  <cellXfs count="232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2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0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2" fillId="0" borderId="0" xfId="987" applyFont="1" applyAlignment="1">
      <alignment vertical="center"/>
      <protection/>
    </xf>
    <xf numFmtId="0" fontId="40" fillId="0" borderId="28" xfId="987" applyFont="1" applyBorder="1" applyAlignment="1">
      <alignment horizontal="center" vertical="center" wrapText="1"/>
      <protection/>
    </xf>
    <xf numFmtId="0" fontId="40" fillId="0" borderId="28" xfId="987" applyFont="1" applyFill="1" applyBorder="1" applyAlignment="1">
      <alignment horizontal="center" vertical="center" wrapText="1"/>
      <protection/>
    </xf>
    <xf numFmtId="0" fontId="12" fillId="0" borderId="28" xfId="987" applyFont="1" applyBorder="1" applyAlignment="1">
      <alignment horizontal="justify" vertical="center" wrapText="1"/>
      <protection/>
    </xf>
    <xf numFmtId="0" fontId="12" fillId="0" borderId="28" xfId="987" applyFont="1" applyBorder="1" applyAlignment="1">
      <alignment horizontal="center" vertical="center" wrapText="1"/>
      <protection/>
    </xf>
    <xf numFmtId="0" fontId="12" fillId="0" borderId="28" xfId="987" applyFont="1" applyBorder="1" applyAlignment="1">
      <alignment horizontal="left" vertical="center" wrapText="1"/>
      <protection/>
    </xf>
    <xf numFmtId="0" fontId="12" fillId="0" borderId="0" xfId="987" applyFont="1" applyFill="1" applyAlignment="1">
      <alignment vertical="center"/>
      <protection/>
    </xf>
    <xf numFmtId="0" fontId="12" fillId="0" borderId="0" xfId="987" applyFont="1" applyAlignment="1">
      <alignment horizontal="center" vertical="center"/>
      <protection/>
    </xf>
    <xf numFmtId="0" fontId="40" fillId="0" borderId="0" xfId="987" applyFont="1" applyAlignment="1">
      <alignment vertical="center"/>
      <protection/>
    </xf>
    <xf numFmtId="0" fontId="40" fillId="0" borderId="0" xfId="987" applyFont="1" applyAlignment="1">
      <alignment horizontal="center" vertical="center" wrapText="1"/>
      <protection/>
    </xf>
    <xf numFmtId="0" fontId="40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0" fillId="0" borderId="28" xfId="987" applyFont="1" applyBorder="1" applyAlignment="1">
      <alignment horizontal="left" vertical="center" wrapText="1"/>
      <protection/>
    </xf>
    <xf numFmtId="0" fontId="3" fillId="88" borderId="28" xfId="0" applyFont="1" applyFill="1" applyBorder="1" applyAlignment="1">
      <alignment vertical="center"/>
    </xf>
    <xf numFmtId="0" fontId="1" fillId="88" borderId="28" xfId="988" applyFont="1" applyFill="1" applyBorder="1" applyAlignment="1">
      <alignment vertical="center" wrapText="1"/>
      <protection/>
    </xf>
    <xf numFmtId="2" fontId="3" fillId="88" borderId="28" xfId="0" applyNumberFormat="1" applyFont="1" applyFill="1" applyBorder="1" applyAlignment="1">
      <alignment vertical="center" wrapText="1"/>
    </xf>
    <xf numFmtId="3" fontId="3" fillId="88" borderId="28" xfId="0" applyNumberFormat="1" applyFont="1" applyFill="1" applyBorder="1" applyAlignment="1">
      <alignment horizontal="left" vertical="center" wrapText="1"/>
    </xf>
    <xf numFmtId="2" fontId="12" fillId="0" borderId="28" xfId="987" applyNumberFormat="1" applyFont="1" applyFill="1" applyBorder="1" applyAlignment="1">
      <alignment horizontal="justify" vertical="center" wrapText="1"/>
      <protection/>
    </xf>
    <xf numFmtId="0" fontId="12" fillId="0" borderId="28" xfId="987" applyFont="1" applyFill="1" applyBorder="1" applyAlignment="1">
      <alignment horizontal="justify" vertical="center" wrapText="1"/>
      <protection/>
    </xf>
    <xf numFmtId="0" fontId="2" fillId="0" borderId="29" xfId="988" applyFont="1" applyBorder="1" applyAlignment="1">
      <alignment horizontal="left" vertical="center"/>
      <protection/>
    </xf>
    <xf numFmtId="0" fontId="20" fillId="0" borderId="30" xfId="988" applyFont="1" applyBorder="1" applyAlignment="1">
      <alignment vertical="center"/>
      <protection/>
    </xf>
    <xf numFmtId="0" fontId="20" fillId="0" borderId="34" xfId="988" applyFont="1" applyBorder="1" applyAlignment="1">
      <alignment vertical="center"/>
      <protection/>
    </xf>
    <xf numFmtId="2" fontId="3" fillId="0" borderId="28" xfId="0" applyNumberFormat="1" applyFont="1" applyFill="1" applyBorder="1" applyAlignment="1">
      <alignment vertical="center" wrapText="1"/>
    </xf>
    <xf numFmtId="0" fontId="3" fillId="90" borderId="28" xfId="0" applyFont="1" applyFill="1" applyBorder="1" applyAlignment="1">
      <alignment vertical="center" wrapText="1"/>
    </xf>
    <xf numFmtId="0" fontId="2" fillId="0" borderId="28" xfId="988" applyFont="1" applyFill="1" applyBorder="1" applyAlignment="1">
      <alignment vertical="center"/>
      <protection/>
    </xf>
    <xf numFmtId="0" fontId="3" fillId="0" borderId="28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40" fillId="0" borderId="28" xfId="987" applyFont="1" applyFill="1" applyBorder="1" applyAlignment="1">
      <alignment horizontal="justify" vertical="center" wrapText="1"/>
      <protection/>
    </xf>
    <xf numFmtId="0" fontId="3" fillId="91" borderId="28" xfId="0" applyFont="1" applyFill="1" applyBorder="1" applyAlignment="1">
      <alignment vertical="center" wrapText="1"/>
    </xf>
    <xf numFmtId="2" fontId="3" fillId="91" borderId="28" xfId="0" applyNumberFormat="1" applyFont="1" applyFill="1" applyBorder="1" applyAlignment="1">
      <alignment vertical="center" wrapText="1"/>
    </xf>
    <xf numFmtId="0" fontId="40" fillId="0" borderId="28" xfId="987" applyFont="1" applyBorder="1" applyAlignment="1">
      <alignment horizontal="justify" vertical="center" wrapText="1"/>
      <protection/>
    </xf>
    <xf numFmtId="2" fontId="40" fillId="0" borderId="28" xfId="987" applyNumberFormat="1" applyFont="1" applyBorder="1" applyAlignment="1">
      <alignment horizontal="justify" vertical="center" wrapText="1"/>
      <protection/>
    </xf>
    <xf numFmtId="2" fontId="12" fillId="0" borderId="28" xfId="987" applyNumberFormat="1" applyFont="1" applyBorder="1" applyAlignment="1">
      <alignment horizontal="justify" vertical="center" wrapText="1"/>
      <protection/>
    </xf>
    <xf numFmtId="2" fontId="1" fillId="91" borderId="28" xfId="988" applyNumberFormat="1" applyFont="1" applyFill="1" applyBorder="1" applyAlignment="1">
      <alignment vertical="center"/>
      <protection/>
    </xf>
    <xf numFmtId="0" fontId="1" fillId="91" borderId="28" xfId="988" applyFont="1" applyFill="1" applyBorder="1" applyAlignment="1">
      <alignment vertical="center"/>
      <protection/>
    </xf>
    <xf numFmtId="2" fontId="1" fillId="91" borderId="28" xfId="988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left" vertical="center" wrapText="1"/>
    </xf>
    <xf numFmtId="0" fontId="0" fillId="88" borderId="0" xfId="0" applyFill="1" applyAlignment="1">
      <alignment horizontal="center" vertical="center" wrapText="1"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5" fillId="88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Alignment="1">
      <alignment horizontal="center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Alignment="1">
      <alignment horizontal="center" vertical="center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center" vertical="center"/>
      <protection/>
    </xf>
    <xf numFmtId="0" fontId="1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vertical="center" wrapText="1"/>
      <protection/>
    </xf>
    <xf numFmtId="0" fontId="21" fillId="0" borderId="30" xfId="988" applyFont="1" applyBorder="1" applyAlignment="1">
      <alignment vertical="center" wrapText="1"/>
      <protection/>
    </xf>
    <xf numFmtId="0" fontId="21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0" fillId="0" borderId="30" xfId="988" applyFont="1" applyBorder="1" applyAlignment="1">
      <alignment vertical="center"/>
      <protection/>
    </xf>
    <xf numFmtId="0" fontId="20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20" fillId="0" borderId="28" xfId="988" applyFont="1" applyBorder="1" applyAlignment="1">
      <alignment vertical="center" wrapText="1"/>
      <protection/>
    </xf>
    <xf numFmtId="0" fontId="20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19" fillId="0" borderId="0" xfId="988" applyFont="1" applyAlignment="1">
      <alignment horizontal="right"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/>
      <protection/>
    </xf>
    <xf numFmtId="0" fontId="0" fillId="0" borderId="0" xfId="988" applyAlignment="1">
      <alignment vertical="center"/>
      <protection/>
    </xf>
    <xf numFmtId="0" fontId="15" fillId="0" borderId="0" xfId="988" applyFont="1" applyAlignment="1">
      <alignment horizontal="justify" vertical="center"/>
      <protection/>
    </xf>
    <xf numFmtId="0" fontId="17" fillId="0" borderId="0" xfId="988" applyFont="1" applyAlignment="1">
      <alignment horizontal="center" vertical="center"/>
      <protection/>
    </xf>
    <xf numFmtId="0" fontId="18" fillId="0" borderId="0" xfId="988" applyFont="1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13" fillId="0" borderId="0" xfId="988" applyFont="1" applyAlignment="1">
      <alignment horizontal="center" vertical="center"/>
      <protection/>
    </xf>
    <xf numFmtId="0" fontId="14" fillId="0" borderId="0" xfId="988" applyFont="1" applyAlignment="1">
      <alignment horizontal="center" vertical="center"/>
      <protection/>
    </xf>
    <xf numFmtId="0" fontId="12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0" fillId="0" borderId="0" xfId="987" applyFont="1" applyAlignment="1">
      <alignment horizontal="center" vertical="center"/>
      <protection/>
    </xf>
    <xf numFmtId="0" fontId="40" fillId="0" borderId="0" xfId="987" applyFont="1" applyAlignment="1">
      <alignment vertical="center"/>
      <protection/>
    </xf>
    <xf numFmtId="0" fontId="40" fillId="0" borderId="28" xfId="987" applyFont="1" applyBorder="1" applyAlignment="1">
      <alignment horizontal="center" vertical="center" wrapText="1"/>
      <protection/>
    </xf>
    <xf numFmtId="0" fontId="40" fillId="0" borderId="31" xfId="987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YL1 - Style1" xfId="1121"/>
    <cellStyle name="STYL1 - Style1 2" xfId="1122"/>
    <cellStyle name="STYL1 - Style1 3" xfId="1123"/>
    <cellStyle name="Stilius 1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2"/>
  <sheetViews>
    <sheetView showGridLines="0" tabSelected="1" zoomScaleSheetLayoutView="100" zoomScalePageLayoutView="0" workbookViewId="0" topLeftCell="A9">
      <selection activeCell="G64" sqref="G64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85" t="s">
        <v>57</v>
      </c>
      <c r="F2" s="186"/>
      <c r="G2" s="186"/>
    </row>
    <row r="3" spans="5:7" ht="12.75">
      <c r="E3" s="187" t="s">
        <v>53</v>
      </c>
      <c r="F3" s="188"/>
      <c r="G3" s="188"/>
    </row>
    <row r="5" spans="1:7" ht="12.75">
      <c r="A5" s="180" t="s">
        <v>143</v>
      </c>
      <c r="B5" s="181"/>
      <c r="C5" s="181"/>
      <c r="D5" s="181"/>
      <c r="E5" s="181"/>
      <c r="F5" s="179"/>
      <c r="G5" s="179"/>
    </row>
    <row r="6" spans="1:7" ht="12.75">
      <c r="A6" s="189"/>
      <c r="B6" s="189"/>
      <c r="C6" s="189"/>
      <c r="D6" s="189"/>
      <c r="E6" s="189"/>
      <c r="F6" s="189"/>
      <c r="G6" s="189"/>
    </row>
    <row r="7" spans="1:7" ht="12.75">
      <c r="A7" s="161" t="s">
        <v>38</v>
      </c>
      <c r="B7" s="159"/>
      <c r="C7" s="159"/>
      <c r="D7" s="159"/>
      <c r="E7" s="159"/>
      <c r="F7" s="179"/>
      <c r="G7" s="179"/>
    </row>
    <row r="8" spans="1:7" ht="12.75">
      <c r="A8" s="161" t="s">
        <v>182</v>
      </c>
      <c r="B8" s="159"/>
      <c r="C8" s="159"/>
      <c r="D8" s="159"/>
      <c r="E8" s="159"/>
      <c r="F8" s="179"/>
      <c r="G8" s="179"/>
    </row>
    <row r="9" spans="1:7" ht="12.75" customHeight="1">
      <c r="A9" s="161" t="s">
        <v>39</v>
      </c>
      <c r="B9" s="159"/>
      <c r="C9" s="159"/>
      <c r="D9" s="159"/>
      <c r="E9" s="159"/>
      <c r="F9" s="179"/>
      <c r="G9" s="179"/>
    </row>
    <row r="10" spans="1:7" ht="12.75">
      <c r="A10" s="157" t="s">
        <v>183</v>
      </c>
      <c r="B10" s="165"/>
      <c r="C10" s="165"/>
      <c r="D10" s="165"/>
      <c r="E10" s="165"/>
      <c r="F10" s="177"/>
      <c r="G10" s="177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5" ht="12.75">
      <c r="A12" s="178"/>
      <c r="B12" s="179"/>
      <c r="C12" s="179"/>
      <c r="D12" s="179"/>
      <c r="E12" s="179"/>
    </row>
    <row r="13" spans="1:7" ht="12.75">
      <c r="A13" s="180" t="s">
        <v>59</v>
      </c>
      <c r="B13" s="181"/>
      <c r="C13" s="181"/>
      <c r="D13" s="181"/>
      <c r="E13" s="181"/>
      <c r="F13" s="182"/>
      <c r="G13" s="182"/>
    </row>
    <row r="14" spans="1:7" ht="12.75">
      <c r="A14" s="180" t="s">
        <v>269</v>
      </c>
      <c r="B14" s="181"/>
      <c r="C14" s="181"/>
      <c r="D14" s="181"/>
      <c r="E14" s="181"/>
      <c r="F14" s="182"/>
      <c r="G14" s="182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61" t="s">
        <v>270</v>
      </c>
      <c r="B16" s="183"/>
      <c r="C16" s="183"/>
      <c r="D16" s="183"/>
      <c r="E16" s="183"/>
      <c r="F16" s="184"/>
      <c r="G16" s="184"/>
    </row>
    <row r="17" spans="1:7" ht="12.75">
      <c r="A17" s="161" t="s">
        <v>60</v>
      </c>
      <c r="B17" s="161"/>
      <c r="C17" s="161"/>
      <c r="D17" s="161"/>
      <c r="E17" s="161"/>
      <c r="F17" s="184"/>
      <c r="G17" s="184"/>
    </row>
    <row r="18" spans="1:7" ht="12.75" customHeight="1">
      <c r="A18" s="33"/>
      <c r="B18" s="35"/>
      <c r="C18" s="35"/>
      <c r="D18" s="166" t="s">
        <v>268</v>
      </c>
      <c r="E18" s="166"/>
      <c r="F18" s="166"/>
      <c r="G18" s="166"/>
    </row>
    <row r="19" spans="1:7" ht="67.5" customHeight="1">
      <c r="A19" s="3" t="s">
        <v>50</v>
      </c>
      <c r="B19" s="167" t="s">
        <v>61</v>
      </c>
      <c r="C19" s="168"/>
      <c r="D19" s="169"/>
      <c r="E19" s="37" t="s">
        <v>62</v>
      </c>
      <c r="F19" s="38" t="s">
        <v>63</v>
      </c>
      <c r="G19" s="38" t="s">
        <v>64</v>
      </c>
    </row>
    <row r="20" spans="1:7" s="32" customFormat="1" ht="12.75" customHeight="1">
      <c r="A20" s="38" t="s">
        <v>65</v>
      </c>
      <c r="B20" s="39" t="s">
        <v>66</v>
      </c>
      <c r="C20" s="40"/>
      <c r="D20" s="41"/>
      <c r="E20" s="42"/>
      <c r="F20" s="143">
        <f>SUM(F27+F21)</f>
        <v>58339.93000000001</v>
      </c>
      <c r="G20" s="43">
        <f>SUM(G39+G38+G27+G21)</f>
        <v>59770.979999999996</v>
      </c>
    </row>
    <row r="21" spans="1:7" s="32" customFormat="1" ht="12.75" customHeight="1">
      <c r="A21" s="44" t="s">
        <v>67</v>
      </c>
      <c r="B21" s="45" t="s">
        <v>68</v>
      </c>
      <c r="C21" s="46"/>
      <c r="D21" s="47"/>
      <c r="E21" s="42"/>
      <c r="F21" s="43">
        <f>SUM(F22:F26)</f>
        <v>178.12</v>
      </c>
      <c r="G21" s="43">
        <f>SUM(G22:G26)</f>
        <v>237.49</v>
      </c>
    </row>
    <row r="22" spans="1:7" s="32" customFormat="1" ht="12.75" customHeight="1">
      <c r="A22" s="8" t="s">
        <v>78</v>
      </c>
      <c r="B22" s="9"/>
      <c r="C22" s="25" t="s">
        <v>144</v>
      </c>
      <c r="D22" s="48"/>
      <c r="E22" s="49"/>
      <c r="F22" s="43"/>
      <c r="G22" s="43"/>
    </row>
    <row r="23" spans="1:7" s="32" customFormat="1" ht="12.75" customHeight="1">
      <c r="A23" s="8" t="s">
        <v>79</v>
      </c>
      <c r="B23" s="9"/>
      <c r="C23" s="25" t="s">
        <v>145</v>
      </c>
      <c r="D23" s="26"/>
      <c r="E23" s="50"/>
      <c r="F23" s="148">
        <v>178.12</v>
      </c>
      <c r="G23" s="43">
        <v>237.49</v>
      </c>
    </row>
    <row r="24" spans="1:7" s="32" customFormat="1" ht="12.75" customHeight="1">
      <c r="A24" s="8" t="s">
        <v>111</v>
      </c>
      <c r="B24" s="9"/>
      <c r="C24" s="25" t="s">
        <v>146</v>
      </c>
      <c r="D24" s="26"/>
      <c r="E24" s="50"/>
      <c r="F24" s="43"/>
      <c r="G24" s="43"/>
    </row>
    <row r="25" spans="1:7" s="32" customFormat="1" ht="12.75" customHeight="1">
      <c r="A25" s="8" t="s">
        <v>147</v>
      </c>
      <c r="B25" s="9"/>
      <c r="C25" s="25" t="s">
        <v>148</v>
      </c>
      <c r="D25" s="26"/>
      <c r="E25" s="11"/>
      <c r="F25" s="43"/>
      <c r="G25" s="43"/>
    </row>
    <row r="26" spans="1:7" s="32" customFormat="1" ht="12.75" customHeight="1">
      <c r="A26" s="51" t="s">
        <v>149</v>
      </c>
      <c r="B26" s="9"/>
      <c r="C26" s="52" t="s">
        <v>150</v>
      </c>
      <c r="D26" s="48"/>
      <c r="E26" s="11"/>
      <c r="F26" s="43"/>
      <c r="G26" s="43"/>
    </row>
    <row r="27" spans="1:7" s="32" customFormat="1" ht="12.75" customHeight="1">
      <c r="A27" s="53" t="s">
        <v>69</v>
      </c>
      <c r="B27" s="54" t="s">
        <v>70</v>
      </c>
      <c r="C27" s="55"/>
      <c r="D27" s="56"/>
      <c r="E27" s="11"/>
      <c r="F27" s="43">
        <f>SUM(F28:F37)</f>
        <v>58161.810000000005</v>
      </c>
      <c r="G27" s="43">
        <f>SUM(G28:G37)</f>
        <v>59533.49</v>
      </c>
    </row>
    <row r="28" spans="1:7" s="32" customFormat="1" ht="12.75" customHeight="1">
      <c r="A28" s="8" t="s">
        <v>114</v>
      </c>
      <c r="B28" s="9"/>
      <c r="C28" s="25" t="s">
        <v>151</v>
      </c>
      <c r="D28" s="26"/>
      <c r="E28" s="50"/>
      <c r="F28" s="43"/>
      <c r="G28" s="43"/>
    </row>
    <row r="29" spans="1:7" s="32" customFormat="1" ht="12.75" customHeight="1">
      <c r="A29" s="8" t="s">
        <v>116</v>
      </c>
      <c r="B29" s="9"/>
      <c r="C29" s="25" t="s">
        <v>152</v>
      </c>
      <c r="D29" s="26"/>
      <c r="E29" s="50"/>
      <c r="F29" s="149">
        <v>42459.91</v>
      </c>
      <c r="G29" s="43">
        <v>42599.53</v>
      </c>
    </row>
    <row r="30" spans="1:7" s="32" customFormat="1" ht="12.75" customHeight="1">
      <c r="A30" s="8" t="s">
        <v>118</v>
      </c>
      <c r="B30" s="9"/>
      <c r="C30" s="25" t="s">
        <v>153</v>
      </c>
      <c r="D30" s="26"/>
      <c r="E30" s="50"/>
      <c r="F30" s="135"/>
      <c r="G30" s="43"/>
    </row>
    <row r="31" spans="1:7" s="32" customFormat="1" ht="12.75" customHeight="1">
      <c r="A31" s="8" t="s">
        <v>120</v>
      </c>
      <c r="B31" s="9"/>
      <c r="C31" s="25" t="s">
        <v>154</v>
      </c>
      <c r="D31" s="26"/>
      <c r="E31" s="50"/>
      <c r="F31" s="43"/>
      <c r="G31" s="43"/>
    </row>
    <row r="32" spans="1:7" s="32" customFormat="1" ht="12.75" customHeight="1">
      <c r="A32" s="8" t="s">
        <v>122</v>
      </c>
      <c r="B32" s="9"/>
      <c r="C32" s="25" t="s">
        <v>155</v>
      </c>
      <c r="D32" s="26"/>
      <c r="E32" s="50"/>
      <c r="F32" s="148">
        <v>6627.55</v>
      </c>
      <c r="G32" s="43">
        <v>6869.07</v>
      </c>
    </row>
    <row r="33" spans="1:7" s="32" customFormat="1" ht="12.75" customHeight="1">
      <c r="A33" s="8" t="s">
        <v>124</v>
      </c>
      <c r="B33" s="9"/>
      <c r="C33" s="25" t="s">
        <v>156</v>
      </c>
      <c r="D33" s="26"/>
      <c r="E33" s="50"/>
      <c r="F33" s="43"/>
      <c r="G33" s="43"/>
    </row>
    <row r="34" spans="1:7" s="32" customFormat="1" ht="12.75" customHeight="1">
      <c r="A34" s="8" t="s">
        <v>126</v>
      </c>
      <c r="B34" s="9"/>
      <c r="C34" s="25" t="s">
        <v>157</v>
      </c>
      <c r="D34" s="26"/>
      <c r="E34" s="50"/>
      <c r="F34" s="43"/>
      <c r="G34" s="43"/>
    </row>
    <row r="35" spans="1:7" s="32" customFormat="1" ht="12.75" customHeight="1">
      <c r="A35" s="8" t="s">
        <v>128</v>
      </c>
      <c r="B35" s="9"/>
      <c r="C35" s="25" t="s">
        <v>158</v>
      </c>
      <c r="D35" s="26"/>
      <c r="E35" s="50"/>
      <c r="F35" s="43">
        <v>9074.35</v>
      </c>
      <c r="G35" s="43">
        <v>10064.89</v>
      </c>
    </row>
    <row r="36" spans="1:7" s="32" customFormat="1" ht="12.75" customHeight="1">
      <c r="A36" s="8" t="s">
        <v>159</v>
      </c>
      <c r="B36" s="18"/>
      <c r="C36" s="20" t="s">
        <v>184</v>
      </c>
      <c r="D36" s="10"/>
      <c r="E36" s="50"/>
      <c r="F36" s="43"/>
      <c r="G36" s="43"/>
    </row>
    <row r="37" spans="1:7" s="32" customFormat="1" ht="12.75" customHeight="1">
      <c r="A37" s="8" t="s">
        <v>131</v>
      </c>
      <c r="B37" s="9"/>
      <c r="C37" s="25" t="s">
        <v>160</v>
      </c>
      <c r="D37" s="26"/>
      <c r="E37" s="11"/>
      <c r="F37" s="43"/>
      <c r="G37" s="43"/>
    </row>
    <row r="38" spans="1:7" s="32" customFormat="1" ht="12.75" customHeight="1">
      <c r="A38" s="44" t="s">
        <v>71</v>
      </c>
      <c r="B38" s="57" t="s">
        <v>72</v>
      </c>
      <c r="C38" s="57"/>
      <c r="D38" s="11"/>
      <c r="E38" s="11"/>
      <c r="F38" s="43"/>
      <c r="G38" s="43"/>
    </row>
    <row r="39" spans="1:7" s="28" customFormat="1" ht="12.75" customHeight="1">
      <c r="A39" s="6" t="s">
        <v>73</v>
      </c>
      <c r="B39" s="7" t="s">
        <v>161</v>
      </c>
      <c r="C39" s="7"/>
      <c r="D39" s="17"/>
      <c r="E39" s="58"/>
      <c r="F39" s="43"/>
      <c r="G39" s="43"/>
    </row>
    <row r="40" spans="1:7" s="32" customFormat="1" ht="12.75" customHeight="1">
      <c r="A40" s="38" t="s">
        <v>74</v>
      </c>
      <c r="B40" s="39" t="s">
        <v>162</v>
      </c>
      <c r="C40" s="40"/>
      <c r="D40" s="41"/>
      <c r="E40" s="50"/>
      <c r="F40" s="43"/>
      <c r="G40" s="43"/>
    </row>
    <row r="41" spans="1:7" s="32" customFormat="1" ht="12.75" customHeight="1">
      <c r="A41" s="3" t="s">
        <v>75</v>
      </c>
      <c r="B41" s="4" t="s">
        <v>76</v>
      </c>
      <c r="C41" s="59"/>
      <c r="D41" s="5"/>
      <c r="E41" s="11"/>
      <c r="F41" s="43">
        <f>SUM(F57+F56+F49+F48+F42)</f>
        <v>60394.16</v>
      </c>
      <c r="G41" s="43">
        <f>SUM(G57+G56+G49+G48+G42)</f>
        <v>29761.22</v>
      </c>
    </row>
    <row r="42" spans="1:7" s="32" customFormat="1" ht="12.75" customHeight="1">
      <c r="A42" s="6" t="s">
        <v>67</v>
      </c>
      <c r="B42" s="12" t="s">
        <v>77</v>
      </c>
      <c r="C42" s="15"/>
      <c r="D42" s="13"/>
      <c r="E42" s="11"/>
      <c r="F42" s="43">
        <f>SUM(F43:F47)</f>
        <v>0</v>
      </c>
      <c r="G42" s="43">
        <f>SUM(G43:G47)</f>
        <v>0</v>
      </c>
    </row>
    <row r="43" spans="1:7" s="32" customFormat="1" ht="12.75" customHeight="1">
      <c r="A43" s="14" t="s">
        <v>78</v>
      </c>
      <c r="B43" s="18"/>
      <c r="C43" s="20" t="s">
        <v>163</v>
      </c>
      <c r="D43" s="10"/>
      <c r="E43" s="50"/>
      <c r="F43" s="43"/>
      <c r="G43" s="43"/>
    </row>
    <row r="44" spans="1:7" s="32" customFormat="1" ht="12.75" customHeight="1">
      <c r="A44" s="14" t="s">
        <v>79</v>
      </c>
      <c r="B44" s="18"/>
      <c r="C44" s="20" t="s">
        <v>164</v>
      </c>
      <c r="D44" s="10"/>
      <c r="E44" s="50"/>
      <c r="F44" s="43"/>
      <c r="G44" s="43"/>
    </row>
    <row r="45" spans="1:7" s="32" customFormat="1" ht="12.75">
      <c r="A45" s="14" t="s">
        <v>111</v>
      </c>
      <c r="B45" s="18"/>
      <c r="C45" s="20" t="s">
        <v>165</v>
      </c>
      <c r="D45" s="10"/>
      <c r="E45" s="50"/>
      <c r="F45" s="43"/>
      <c r="G45" s="43"/>
    </row>
    <row r="46" spans="1:7" s="32" customFormat="1" ht="12.75">
      <c r="A46" s="14" t="s">
        <v>147</v>
      </c>
      <c r="B46" s="18"/>
      <c r="C46" s="20" t="s">
        <v>166</v>
      </c>
      <c r="D46" s="10"/>
      <c r="E46" s="50"/>
      <c r="F46" s="43"/>
      <c r="G46" s="43"/>
    </row>
    <row r="47" spans="1:7" s="32" customFormat="1" ht="12.75" customHeight="1">
      <c r="A47" s="14" t="s">
        <v>149</v>
      </c>
      <c r="B47" s="59"/>
      <c r="C47" s="170" t="s">
        <v>80</v>
      </c>
      <c r="D47" s="171"/>
      <c r="E47" s="50"/>
      <c r="F47" s="43"/>
      <c r="G47" s="43"/>
    </row>
    <row r="48" spans="1:7" s="32" customFormat="1" ht="12.75" customHeight="1">
      <c r="A48" s="6" t="s">
        <v>69</v>
      </c>
      <c r="B48" s="21" t="s">
        <v>81</v>
      </c>
      <c r="C48" s="60"/>
      <c r="D48" s="22"/>
      <c r="E48" s="11"/>
      <c r="F48" s="43"/>
      <c r="G48" s="43"/>
    </row>
    <row r="49" spans="1:7" s="32" customFormat="1" ht="12.75" customHeight="1">
      <c r="A49" s="6" t="s">
        <v>71</v>
      </c>
      <c r="B49" s="12" t="s">
        <v>82</v>
      </c>
      <c r="C49" s="15"/>
      <c r="D49" s="13"/>
      <c r="E49" s="11"/>
      <c r="F49" s="43">
        <f>SUM(F55+F54+F53+F52+F51+F50)</f>
        <v>53726.97</v>
      </c>
      <c r="G49" s="43">
        <f>SUM(G55+G54+G53+G52+G51+G50)</f>
        <v>23323.18</v>
      </c>
    </row>
    <row r="50" spans="1:7" s="32" customFormat="1" ht="12.75" customHeight="1">
      <c r="A50" s="14" t="s">
        <v>83</v>
      </c>
      <c r="B50" s="15"/>
      <c r="C50" s="61" t="s">
        <v>84</v>
      </c>
      <c r="D50" s="16"/>
      <c r="E50" s="11"/>
      <c r="F50" s="43">
        <v>0</v>
      </c>
      <c r="G50" s="43"/>
    </row>
    <row r="51" spans="1:7" s="32" customFormat="1" ht="12.75" customHeight="1">
      <c r="A51" s="62" t="s">
        <v>85</v>
      </c>
      <c r="B51" s="18"/>
      <c r="C51" s="20" t="s">
        <v>86</v>
      </c>
      <c r="D51" s="63"/>
      <c r="E51" s="64"/>
      <c r="F51" s="133"/>
      <c r="G51" s="133">
        <v>5097.05</v>
      </c>
    </row>
    <row r="52" spans="1:7" s="32" customFormat="1" ht="12.75" customHeight="1">
      <c r="A52" s="14" t="s">
        <v>87</v>
      </c>
      <c r="B52" s="18"/>
      <c r="C52" s="20" t="s">
        <v>88</v>
      </c>
      <c r="D52" s="10"/>
      <c r="E52" s="65"/>
      <c r="F52" s="43">
        <v>0</v>
      </c>
      <c r="G52" s="43"/>
    </row>
    <row r="53" spans="1:7" s="32" customFormat="1" ht="12.75" customHeight="1">
      <c r="A53" s="14" t="s">
        <v>89</v>
      </c>
      <c r="B53" s="18"/>
      <c r="C53" s="170" t="s">
        <v>90</v>
      </c>
      <c r="D53" s="171"/>
      <c r="E53" s="65"/>
      <c r="F53" s="145">
        <v>992.61</v>
      </c>
      <c r="G53" s="43">
        <v>1586.62</v>
      </c>
    </row>
    <row r="54" spans="1:7" s="32" customFormat="1" ht="12.75" customHeight="1">
      <c r="A54" s="14" t="s">
        <v>91</v>
      </c>
      <c r="B54" s="18"/>
      <c r="C54" s="20" t="s">
        <v>92</v>
      </c>
      <c r="D54" s="10"/>
      <c r="E54" s="65"/>
      <c r="F54" s="145">
        <v>52734.36</v>
      </c>
      <c r="G54" s="43">
        <v>14981.11</v>
      </c>
    </row>
    <row r="55" spans="1:7" s="32" customFormat="1" ht="12.75" customHeight="1">
      <c r="A55" s="14" t="s">
        <v>93</v>
      </c>
      <c r="B55" s="18"/>
      <c r="C55" s="20" t="s">
        <v>94</v>
      </c>
      <c r="D55" s="10"/>
      <c r="E55" s="11"/>
      <c r="F55" s="145">
        <v>0</v>
      </c>
      <c r="G55" s="43">
        <v>1658.4</v>
      </c>
    </row>
    <row r="56" spans="1:7" s="32" customFormat="1" ht="12.75" customHeight="1">
      <c r="A56" s="6" t="s">
        <v>73</v>
      </c>
      <c r="B56" s="7" t="s">
        <v>95</v>
      </c>
      <c r="C56" s="7"/>
      <c r="D56" s="17"/>
      <c r="E56" s="65"/>
      <c r="F56" s="145"/>
      <c r="G56" s="43"/>
    </row>
    <row r="57" spans="1:7" s="32" customFormat="1" ht="12.75" customHeight="1">
      <c r="A57" s="6" t="s">
        <v>96</v>
      </c>
      <c r="B57" s="7" t="s">
        <v>97</v>
      </c>
      <c r="C57" s="7"/>
      <c r="D57" s="17"/>
      <c r="E57" s="11"/>
      <c r="F57" s="145">
        <v>6667.19</v>
      </c>
      <c r="G57" s="43">
        <v>6438.04</v>
      </c>
    </row>
    <row r="58" spans="1:7" s="32" customFormat="1" ht="12.75" customHeight="1">
      <c r="A58" s="44"/>
      <c r="B58" s="54" t="s">
        <v>98</v>
      </c>
      <c r="C58" s="55"/>
      <c r="D58" s="56"/>
      <c r="E58" s="11"/>
      <c r="F58" s="149">
        <f>SUM(F20+F40+F41)</f>
        <v>118734.09000000001</v>
      </c>
      <c r="G58" s="43">
        <f>SUM(G20+G41)</f>
        <v>89532.2</v>
      </c>
    </row>
    <row r="59" spans="1:7" s="32" customFormat="1" ht="12.75" customHeight="1">
      <c r="A59" s="38" t="s">
        <v>99</v>
      </c>
      <c r="B59" s="39" t="s">
        <v>100</v>
      </c>
      <c r="C59" s="39"/>
      <c r="D59" s="66"/>
      <c r="E59" s="11"/>
      <c r="F59" s="142">
        <f>SUM(F60:F63)</f>
        <v>65789.82</v>
      </c>
      <c r="G59" s="43">
        <f>SUM(G60:G63)</f>
        <v>67581.8</v>
      </c>
    </row>
    <row r="60" spans="1:7" s="32" customFormat="1" ht="12.75" customHeight="1">
      <c r="A60" s="44" t="s">
        <v>67</v>
      </c>
      <c r="B60" s="57" t="s">
        <v>101</v>
      </c>
      <c r="C60" s="57"/>
      <c r="D60" s="11"/>
      <c r="E60" s="11"/>
      <c r="F60" s="145">
        <v>10459.58</v>
      </c>
      <c r="G60" s="43">
        <v>11292.29</v>
      </c>
    </row>
    <row r="61" spans="1:7" s="32" customFormat="1" ht="12.75" customHeight="1">
      <c r="A61" s="53" t="s">
        <v>69</v>
      </c>
      <c r="B61" s="54" t="s">
        <v>102</v>
      </c>
      <c r="C61" s="55"/>
      <c r="D61" s="56"/>
      <c r="E61" s="67"/>
      <c r="F61" s="146">
        <v>48002.08</v>
      </c>
      <c r="G61" s="68">
        <v>48337.07</v>
      </c>
    </row>
    <row r="62" spans="1:7" s="32" customFormat="1" ht="12.75" customHeight="1">
      <c r="A62" s="44" t="s">
        <v>71</v>
      </c>
      <c r="B62" s="172" t="s">
        <v>103</v>
      </c>
      <c r="C62" s="173"/>
      <c r="D62" s="174"/>
      <c r="E62" s="136"/>
      <c r="F62" s="145">
        <v>4543.06</v>
      </c>
      <c r="G62" s="43">
        <v>6463.37</v>
      </c>
    </row>
    <row r="63" spans="1:7" s="32" customFormat="1" ht="12.75" customHeight="1">
      <c r="A63" s="44" t="s">
        <v>104</v>
      </c>
      <c r="B63" s="57" t="s">
        <v>105</v>
      </c>
      <c r="C63" s="9"/>
      <c r="D63" s="42"/>
      <c r="E63" s="11"/>
      <c r="F63" s="145">
        <v>2785.1</v>
      </c>
      <c r="G63" s="43">
        <v>1489.07</v>
      </c>
    </row>
    <row r="64" spans="1:7" s="32" customFormat="1" ht="12.75" customHeight="1">
      <c r="A64" s="38" t="s">
        <v>106</v>
      </c>
      <c r="B64" s="39" t="s">
        <v>107</v>
      </c>
      <c r="C64" s="40"/>
      <c r="D64" s="41"/>
      <c r="E64" s="11"/>
      <c r="F64" s="43">
        <f>SUM(F69+F65)</f>
        <v>56533.880000000005</v>
      </c>
      <c r="G64" s="43">
        <f>SUM(G69+G65)</f>
        <v>19506.63</v>
      </c>
    </row>
    <row r="65" spans="1:7" s="32" customFormat="1" ht="12.75" customHeight="1">
      <c r="A65" s="44" t="s">
        <v>67</v>
      </c>
      <c r="B65" s="45" t="s">
        <v>108</v>
      </c>
      <c r="C65" s="69"/>
      <c r="D65" s="70"/>
      <c r="E65" s="11"/>
      <c r="F65" s="43">
        <f>SUM(F66:F68)</f>
        <v>0</v>
      </c>
      <c r="G65" s="43"/>
    </row>
    <row r="66" spans="1:7" s="32" customFormat="1" ht="12.75">
      <c r="A66" s="8" t="s">
        <v>78</v>
      </c>
      <c r="B66" s="71"/>
      <c r="C66" s="25" t="s">
        <v>109</v>
      </c>
      <c r="D66" s="72"/>
      <c r="E66" s="65"/>
      <c r="F66" s="43">
        <v>0</v>
      </c>
      <c r="G66" s="43"/>
    </row>
    <row r="67" spans="1:7" s="32" customFormat="1" ht="12.75" customHeight="1">
      <c r="A67" s="8" t="s">
        <v>79</v>
      </c>
      <c r="B67" s="9"/>
      <c r="C67" s="25" t="s">
        <v>110</v>
      </c>
      <c r="D67" s="26"/>
      <c r="E67" s="11"/>
      <c r="F67" s="43">
        <v>0</v>
      </c>
      <c r="G67" s="43"/>
    </row>
    <row r="68" spans="1:7" s="32" customFormat="1" ht="12.75" customHeight="1">
      <c r="A68" s="8" t="s">
        <v>167</v>
      </c>
      <c r="B68" s="9"/>
      <c r="C68" s="25" t="s">
        <v>112</v>
      </c>
      <c r="D68" s="26"/>
      <c r="E68" s="73"/>
      <c r="F68" s="43">
        <v>0</v>
      </c>
      <c r="G68" s="43"/>
    </row>
    <row r="69" spans="1:7" s="2" customFormat="1" ht="12.75" customHeight="1">
      <c r="A69" s="6" t="s">
        <v>69</v>
      </c>
      <c r="B69" s="23" t="s">
        <v>113</v>
      </c>
      <c r="C69" s="74"/>
      <c r="D69" s="24"/>
      <c r="E69" s="17"/>
      <c r="F69" s="43">
        <f>SUM(F83+F82+F81+F80+F79+F78+F75+F74+F73+F72+F71+F70)</f>
        <v>56533.880000000005</v>
      </c>
      <c r="G69" s="43">
        <f>SUM(G83+G82+G81+G80+G79+G78+G75+G74+G73+G72+G71+G70)</f>
        <v>19506.63</v>
      </c>
    </row>
    <row r="70" spans="1:7" s="32" customFormat="1" ht="12.75" customHeight="1">
      <c r="A70" s="8" t="s">
        <v>114</v>
      </c>
      <c r="B70" s="9"/>
      <c r="C70" s="25" t="s">
        <v>115</v>
      </c>
      <c r="D70" s="48"/>
      <c r="E70" s="11"/>
      <c r="F70" s="43">
        <v>0</v>
      </c>
      <c r="G70" s="43"/>
    </row>
    <row r="71" spans="1:7" s="32" customFormat="1" ht="12.75" customHeight="1">
      <c r="A71" s="8" t="s">
        <v>116</v>
      </c>
      <c r="B71" s="71"/>
      <c r="C71" s="25" t="s">
        <v>117</v>
      </c>
      <c r="D71" s="72"/>
      <c r="E71" s="65"/>
      <c r="F71" s="43">
        <v>0</v>
      </c>
      <c r="G71" s="43"/>
    </row>
    <row r="72" spans="1:7" s="32" customFormat="1" ht="12.75">
      <c r="A72" s="8" t="s">
        <v>118</v>
      </c>
      <c r="B72" s="71"/>
      <c r="C72" s="25" t="s">
        <v>119</v>
      </c>
      <c r="D72" s="72"/>
      <c r="E72" s="65"/>
      <c r="F72" s="43">
        <v>0</v>
      </c>
      <c r="G72" s="43"/>
    </row>
    <row r="73" spans="1:7" s="32" customFormat="1" ht="12.75">
      <c r="A73" s="75" t="s">
        <v>120</v>
      </c>
      <c r="B73" s="15"/>
      <c r="C73" s="76" t="s">
        <v>121</v>
      </c>
      <c r="D73" s="16"/>
      <c r="E73" s="65"/>
      <c r="F73" s="43">
        <v>0</v>
      </c>
      <c r="G73" s="43"/>
    </row>
    <row r="74" spans="1:7" s="32" customFormat="1" ht="12.75">
      <c r="A74" s="44" t="s">
        <v>122</v>
      </c>
      <c r="B74" s="52"/>
      <c r="C74" s="52" t="s">
        <v>123</v>
      </c>
      <c r="D74" s="48"/>
      <c r="E74" s="77"/>
      <c r="F74" s="43">
        <v>0</v>
      </c>
      <c r="G74" s="43"/>
    </row>
    <row r="75" spans="1:7" s="32" customFormat="1" ht="12.75" customHeight="1">
      <c r="A75" s="78" t="s">
        <v>124</v>
      </c>
      <c r="B75" s="74"/>
      <c r="C75" s="79" t="s">
        <v>125</v>
      </c>
      <c r="D75" s="27"/>
      <c r="E75" s="11"/>
      <c r="F75" s="43">
        <f>SUM(F76:F77)</f>
        <v>0</v>
      </c>
      <c r="G75" s="43">
        <f>SUM(G76:G77)</f>
        <v>0</v>
      </c>
    </row>
    <row r="76" spans="1:7" s="32" customFormat="1" ht="12.75" customHeight="1">
      <c r="A76" s="14" t="s">
        <v>168</v>
      </c>
      <c r="B76" s="18"/>
      <c r="C76" s="63"/>
      <c r="D76" s="10" t="s">
        <v>169</v>
      </c>
      <c r="E76" s="65"/>
      <c r="F76" s="43">
        <v>0</v>
      </c>
      <c r="G76" s="43"/>
    </row>
    <row r="77" spans="1:7" s="32" customFormat="1" ht="12.75" customHeight="1">
      <c r="A77" s="14" t="s">
        <v>170</v>
      </c>
      <c r="B77" s="18"/>
      <c r="C77" s="63"/>
      <c r="D77" s="10" t="s">
        <v>171</v>
      </c>
      <c r="E77" s="50"/>
      <c r="F77" s="43">
        <v>0</v>
      </c>
      <c r="G77" s="43"/>
    </row>
    <row r="78" spans="1:7" s="32" customFormat="1" ht="12.75" customHeight="1">
      <c r="A78" s="14" t="s">
        <v>126</v>
      </c>
      <c r="B78" s="60"/>
      <c r="C78" s="80" t="s">
        <v>127</v>
      </c>
      <c r="D78" s="81"/>
      <c r="E78" s="50"/>
      <c r="F78" s="43">
        <v>0</v>
      </c>
      <c r="G78" s="43"/>
    </row>
    <row r="79" spans="1:7" s="32" customFormat="1" ht="12.75" customHeight="1">
      <c r="A79" s="14" t="s">
        <v>128</v>
      </c>
      <c r="B79" s="82"/>
      <c r="C79" s="20" t="s">
        <v>129</v>
      </c>
      <c r="D79" s="83"/>
      <c r="E79" s="65"/>
      <c r="F79" s="43">
        <v>0</v>
      </c>
      <c r="G79" s="43"/>
    </row>
    <row r="80" spans="1:7" s="32" customFormat="1" ht="12.75" customHeight="1">
      <c r="A80" s="14" t="s">
        <v>159</v>
      </c>
      <c r="B80" s="9"/>
      <c r="C80" s="25" t="s">
        <v>130</v>
      </c>
      <c r="D80" s="26"/>
      <c r="E80" s="65"/>
      <c r="F80" s="43">
        <v>5728.27</v>
      </c>
      <c r="G80" s="43">
        <v>3047.77</v>
      </c>
    </row>
    <row r="81" spans="1:7" s="32" customFormat="1" ht="12.75" customHeight="1">
      <c r="A81" s="14" t="s">
        <v>131</v>
      </c>
      <c r="B81" s="9"/>
      <c r="C81" s="25" t="s">
        <v>172</v>
      </c>
      <c r="D81" s="26"/>
      <c r="E81" s="65"/>
      <c r="F81" s="43">
        <v>50785.57</v>
      </c>
      <c r="G81" s="43">
        <v>2026.8</v>
      </c>
    </row>
    <row r="82" spans="1:7" s="32" customFormat="1" ht="12.75" customHeight="1">
      <c r="A82" s="8" t="s">
        <v>133</v>
      </c>
      <c r="B82" s="18"/>
      <c r="C82" s="20" t="s">
        <v>132</v>
      </c>
      <c r="D82" s="10"/>
      <c r="E82" s="65"/>
      <c r="F82" s="43">
        <v>20.04</v>
      </c>
      <c r="G82" s="43">
        <v>14432.06</v>
      </c>
    </row>
    <row r="83" spans="1:7" s="32" customFormat="1" ht="12.75" customHeight="1">
      <c r="A83" s="8" t="s">
        <v>173</v>
      </c>
      <c r="B83" s="9"/>
      <c r="C83" s="25" t="s">
        <v>134</v>
      </c>
      <c r="D83" s="26"/>
      <c r="E83" s="73"/>
      <c r="F83" s="43">
        <v>0</v>
      </c>
      <c r="G83" s="43"/>
    </row>
    <row r="84" spans="1:7" s="32" customFormat="1" ht="12.75" customHeight="1">
      <c r="A84" s="38" t="s">
        <v>135</v>
      </c>
      <c r="B84" s="84" t="s">
        <v>136</v>
      </c>
      <c r="C84" s="85"/>
      <c r="D84" s="86"/>
      <c r="E84" s="73"/>
      <c r="F84" s="43">
        <f>SUM(F90+F89+F86)</f>
        <v>-3589.61</v>
      </c>
      <c r="G84" s="43">
        <f>SUM(G90)</f>
        <v>2443.76</v>
      </c>
    </row>
    <row r="85" spans="1:7" s="32" customFormat="1" ht="12.75" customHeight="1">
      <c r="A85" s="44" t="s">
        <v>67</v>
      </c>
      <c r="B85" s="57" t="s">
        <v>174</v>
      </c>
      <c r="C85" s="9"/>
      <c r="D85" s="42"/>
      <c r="E85" s="73"/>
      <c r="F85" s="43"/>
      <c r="G85" s="43"/>
    </row>
    <row r="86" spans="1:7" s="32" customFormat="1" ht="12.75" customHeight="1">
      <c r="A86" s="44" t="s">
        <v>69</v>
      </c>
      <c r="B86" s="45" t="s">
        <v>137</v>
      </c>
      <c r="C86" s="69"/>
      <c r="D86" s="70"/>
      <c r="E86" s="11"/>
      <c r="F86" s="43"/>
      <c r="G86" s="43"/>
    </row>
    <row r="87" spans="1:7" s="32" customFormat="1" ht="12.75" customHeight="1">
      <c r="A87" s="8" t="s">
        <v>114</v>
      </c>
      <c r="B87" s="9"/>
      <c r="C87" s="25" t="s">
        <v>175</v>
      </c>
      <c r="D87" s="26"/>
      <c r="E87" s="11"/>
      <c r="F87" s="43"/>
      <c r="G87" s="43"/>
    </row>
    <row r="88" spans="1:7" s="32" customFormat="1" ht="12.75" customHeight="1">
      <c r="A88" s="8" t="s">
        <v>116</v>
      </c>
      <c r="B88" s="9"/>
      <c r="C88" s="25" t="s">
        <v>176</v>
      </c>
      <c r="D88" s="26"/>
      <c r="E88" s="11"/>
      <c r="F88" s="43"/>
      <c r="G88" s="43"/>
    </row>
    <row r="89" spans="1:7" s="32" customFormat="1" ht="12.75" customHeight="1">
      <c r="A89" s="6" t="s">
        <v>71</v>
      </c>
      <c r="B89" s="63" t="s">
        <v>138</v>
      </c>
      <c r="C89" s="63"/>
      <c r="D89" s="19"/>
      <c r="E89" s="11"/>
      <c r="F89" s="43"/>
      <c r="G89" s="43"/>
    </row>
    <row r="90" spans="1:7" s="32" customFormat="1" ht="12.75" customHeight="1">
      <c r="A90" s="53" t="s">
        <v>73</v>
      </c>
      <c r="B90" s="54" t="s">
        <v>139</v>
      </c>
      <c r="C90" s="55"/>
      <c r="D90" s="56"/>
      <c r="E90" s="11"/>
      <c r="F90" s="43">
        <f>SUM(F92+F91)</f>
        <v>-3589.61</v>
      </c>
      <c r="G90" s="43">
        <v>2443.76</v>
      </c>
    </row>
    <row r="91" spans="1:7" s="32" customFormat="1" ht="12.75" customHeight="1">
      <c r="A91" s="8" t="s">
        <v>177</v>
      </c>
      <c r="B91" s="40"/>
      <c r="C91" s="25" t="s">
        <v>140</v>
      </c>
      <c r="D91" s="87"/>
      <c r="E91" s="50"/>
      <c r="F91" s="43">
        <v>-1145.85</v>
      </c>
      <c r="G91" s="43">
        <v>2408.29</v>
      </c>
    </row>
    <row r="92" spans="1:7" s="32" customFormat="1" ht="12.75" customHeight="1">
      <c r="A92" s="8" t="s">
        <v>178</v>
      </c>
      <c r="B92" s="40"/>
      <c r="C92" s="25" t="s">
        <v>141</v>
      </c>
      <c r="D92" s="87"/>
      <c r="E92" s="50"/>
      <c r="F92" s="43">
        <v>-2443.76</v>
      </c>
      <c r="G92" s="43">
        <v>35.47</v>
      </c>
    </row>
    <row r="93" spans="1:7" s="32" customFormat="1" ht="12.75" customHeight="1">
      <c r="A93" s="38" t="s">
        <v>179</v>
      </c>
      <c r="B93" s="84" t="s">
        <v>180</v>
      </c>
      <c r="C93" s="86"/>
      <c r="D93" s="86"/>
      <c r="E93" s="50"/>
      <c r="F93" s="43"/>
      <c r="G93" s="43"/>
    </row>
    <row r="94" spans="1:7" s="32" customFormat="1" ht="25.5" customHeight="1">
      <c r="A94" s="38"/>
      <c r="B94" s="175" t="s">
        <v>181</v>
      </c>
      <c r="C94" s="176"/>
      <c r="D94" s="171"/>
      <c r="E94" s="11"/>
      <c r="F94" s="135">
        <f>SUM(F59+F64+F84)</f>
        <v>118734.09000000001</v>
      </c>
      <c r="G94" s="43">
        <f>SUM(G59+G64+G84)</f>
        <v>89532.19</v>
      </c>
    </row>
    <row r="95" spans="1:7" s="32" customFormat="1" ht="12.75">
      <c r="A95" s="88"/>
      <c r="B95" s="89"/>
      <c r="C95" s="89"/>
      <c r="D95" s="89"/>
      <c r="E95" s="89"/>
      <c r="F95" s="30"/>
      <c r="G95" s="30"/>
    </row>
    <row r="96" spans="1:7" s="32" customFormat="1" ht="12.75" customHeight="1">
      <c r="A96" s="158" t="s">
        <v>260</v>
      </c>
      <c r="B96" s="158"/>
      <c r="C96" s="158"/>
      <c r="D96" s="158"/>
      <c r="E96" s="158"/>
      <c r="F96" s="159" t="s">
        <v>261</v>
      </c>
      <c r="G96" s="159"/>
    </row>
    <row r="97" spans="1:7" s="32" customFormat="1" ht="12.75">
      <c r="A97" s="160" t="s">
        <v>46</v>
      </c>
      <c r="B97" s="160"/>
      <c r="C97" s="160"/>
      <c r="D97" s="160"/>
      <c r="E97" s="160"/>
      <c r="F97" s="161" t="s">
        <v>142</v>
      </c>
      <c r="G97" s="161"/>
    </row>
    <row r="98" spans="1:7" s="32" customFormat="1" ht="12.75">
      <c r="A98" s="162" t="s">
        <v>45</v>
      </c>
      <c r="B98" s="163"/>
      <c r="C98" s="163"/>
      <c r="D98" s="163"/>
      <c r="E98" s="90"/>
      <c r="F98" s="35"/>
      <c r="G98" s="35"/>
    </row>
    <row r="99" spans="1:7" s="32" customFormat="1" ht="12.75">
      <c r="A99" s="92"/>
      <c r="B99" s="91"/>
      <c r="C99" s="91"/>
      <c r="D99" s="91"/>
      <c r="E99" s="90"/>
      <c r="F99" s="35"/>
      <c r="G99" s="35"/>
    </row>
    <row r="100" spans="1:7" s="32" customFormat="1" ht="12.75">
      <c r="A100" s="164" t="s">
        <v>262</v>
      </c>
      <c r="B100" s="164"/>
      <c r="C100" s="164"/>
      <c r="D100" s="164"/>
      <c r="E100" s="164"/>
      <c r="F100" s="165" t="s">
        <v>263</v>
      </c>
      <c r="G100" s="165"/>
    </row>
    <row r="101" spans="1:7" s="32" customFormat="1" ht="12.75" customHeight="1">
      <c r="A101" s="156" t="s">
        <v>47</v>
      </c>
      <c r="B101" s="156"/>
      <c r="C101" s="156"/>
      <c r="D101" s="156"/>
      <c r="E101" s="156"/>
      <c r="F101" s="157" t="s">
        <v>142</v>
      </c>
      <c r="G101" s="157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5"/>
  <sheetViews>
    <sheetView showGridLines="0" zoomScaleSheetLayoutView="100" zoomScalePageLayoutView="0" workbookViewId="0" topLeftCell="A19">
      <selection activeCell="A19" sqref="A19:I19"/>
    </sheetView>
  </sheetViews>
  <sheetFormatPr defaultColWidth="9.140625" defaultRowHeight="12.75"/>
  <cols>
    <col min="1" max="1" width="8.00390625" style="93" customWidth="1"/>
    <col min="2" max="2" width="1.57421875" style="93" hidden="1" customWidth="1"/>
    <col min="3" max="3" width="30.140625" style="93" customWidth="1"/>
    <col min="4" max="4" width="18.28125" style="93" customWidth="1"/>
    <col min="5" max="5" width="0" style="93" hidden="1" customWidth="1"/>
    <col min="6" max="6" width="11.7109375" style="93" customWidth="1"/>
    <col min="7" max="7" width="13.8515625" style="93" customWidth="1"/>
    <col min="8" max="9" width="13.140625" style="93" customWidth="1"/>
    <col min="10" max="16384" width="9.140625" style="93" customWidth="1"/>
  </cols>
  <sheetData>
    <row r="1" spans="7:8" ht="12.75">
      <c r="G1" s="94"/>
      <c r="H1" s="94"/>
    </row>
    <row r="2" spans="4:9" ht="15.75">
      <c r="D2" s="112"/>
      <c r="G2" s="95" t="s">
        <v>186</v>
      </c>
      <c r="H2" s="96"/>
      <c r="I2" s="96"/>
    </row>
    <row r="3" spans="7:9" ht="15.75">
      <c r="G3" s="95" t="s">
        <v>53</v>
      </c>
      <c r="H3" s="96"/>
      <c r="I3" s="96"/>
    </row>
    <row r="5" spans="1:9" ht="15.75">
      <c r="A5" s="223" t="s">
        <v>253</v>
      </c>
      <c r="B5" s="219"/>
      <c r="C5" s="219"/>
      <c r="D5" s="219"/>
      <c r="E5" s="219"/>
      <c r="F5" s="219"/>
      <c r="G5" s="219"/>
      <c r="H5" s="219"/>
      <c r="I5" s="219"/>
    </row>
    <row r="6" spans="1:9" ht="15.75">
      <c r="A6" s="224" t="s">
        <v>187</v>
      </c>
      <c r="B6" s="219"/>
      <c r="C6" s="219"/>
      <c r="D6" s="219"/>
      <c r="E6" s="219"/>
      <c r="F6" s="219"/>
      <c r="G6" s="219"/>
      <c r="H6" s="219"/>
      <c r="I6" s="219"/>
    </row>
    <row r="7" spans="1:9" ht="15.75">
      <c r="A7" s="225" t="s">
        <v>38</v>
      </c>
      <c r="B7" s="219"/>
      <c r="C7" s="219"/>
      <c r="D7" s="219"/>
      <c r="E7" s="219"/>
      <c r="F7" s="219"/>
      <c r="G7" s="219"/>
      <c r="H7" s="219"/>
      <c r="I7" s="219"/>
    </row>
    <row r="8" spans="1:9" ht="15">
      <c r="A8" s="214" t="s">
        <v>58</v>
      </c>
      <c r="B8" s="215"/>
      <c r="C8" s="215"/>
      <c r="D8" s="215"/>
      <c r="E8" s="215"/>
      <c r="F8" s="215"/>
      <c r="G8" s="215"/>
      <c r="H8" s="215"/>
      <c r="I8" s="215"/>
    </row>
    <row r="9" spans="1:9" ht="15">
      <c r="A9" s="214" t="s">
        <v>48</v>
      </c>
      <c r="B9" s="215"/>
      <c r="C9" s="215"/>
      <c r="D9" s="215"/>
      <c r="E9" s="215"/>
      <c r="F9" s="215"/>
      <c r="G9" s="215"/>
      <c r="H9" s="215"/>
      <c r="I9" s="215"/>
    </row>
    <row r="10" spans="1:9" ht="15">
      <c r="A10" s="214" t="s">
        <v>32</v>
      </c>
      <c r="B10" s="215"/>
      <c r="C10" s="215"/>
      <c r="D10" s="215"/>
      <c r="E10" s="215"/>
      <c r="F10" s="215"/>
      <c r="G10" s="215"/>
      <c r="H10" s="215"/>
      <c r="I10" s="215"/>
    </row>
    <row r="11" spans="1:9" ht="15">
      <c r="A11" s="214" t="s">
        <v>33</v>
      </c>
      <c r="B11" s="219"/>
      <c r="C11" s="219"/>
      <c r="D11" s="219"/>
      <c r="E11" s="219"/>
      <c r="F11" s="219"/>
      <c r="G11" s="219"/>
      <c r="H11" s="219"/>
      <c r="I11" s="219"/>
    </row>
    <row r="12" spans="1:9" ht="15">
      <c r="A12" s="220"/>
      <c r="B12" s="215"/>
      <c r="C12" s="215"/>
      <c r="D12" s="215"/>
      <c r="E12" s="215"/>
      <c r="F12" s="215"/>
      <c r="G12" s="215"/>
      <c r="H12" s="215"/>
      <c r="I12" s="215"/>
    </row>
    <row r="13" spans="1:9" ht="15">
      <c r="A13" s="221" t="s">
        <v>188</v>
      </c>
      <c r="B13" s="222"/>
      <c r="C13" s="222"/>
      <c r="D13" s="222"/>
      <c r="E13" s="222"/>
      <c r="F13" s="222"/>
      <c r="G13" s="222"/>
      <c r="H13" s="222"/>
      <c r="I13" s="222"/>
    </row>
    <row r="14" spans="1:9" ht="15">
      <c r="A14" s="214"/>
      <c r="B14" s="215"/>
      <c r="C14" s="215"/>
      <c r="D14" s="215"/>
      <c r="E14" s="215"/>
      <c r="F14" s="215"/>
      <c r="G14" s="215"/>
      <c r="H14" s="215"/>
      <c r="I14" s="215"/>
    </row>
    <row r="15" spans="1:9" ht="15">
      <c r="A15" s="221" t="s">
        <v>272</v>
      </c>
      <c r="B15" s="222"/>
      <c r="C15" s="222"/>
      <c r="D15" s="222"/>
      <c r="E15" s="222"/>
      <c r="F15" s="222"/>
      <c r="G15" s="222"/>
      <c r="H15" s="222"/>
      <c r="I15" s="222"/>
    </row>
    <row r="16" spans="1:9" ht="9.75" customHeight="1">
      <c r="A16" s="97"/>
      <c r="B16" s="98"/>
      <c r="C16" s="98"/>
      <c r="D16" s="98"/>
      <c r="E16" s="98"/>
      <c r="F16" s="98"/>
      <c r="G16" s="98"/>
      <c r="H16" s="98"/>
      <c r="I16" s="98"/>
    </row>
    <row r="17" spans="1:9" ht="15">
      <c r="A17" s="214" t="s">
        <v>271</v>
      </c>
      <c r="B17" s="215"/>
      <c r="C17" s="215"/>
      <c r="D17" s="215"/>
      <c r="E17" s="215"/>
      <c r="F17" s="215"/>
      <c r="G17" s="215"/>
      <c r="H17" s="215"/>
      <c r="I17" s="215"/>
    </row>
    <row r="18" spans="1:9" ht="15">
      <c r="A18" s="214" t="s">
        <v>60</v>
      </c>
      <c r="B18" s="215"/>
      <c r="C18" s="215"/>
      <c r="D18" s="215"/>
      <c r="E18" s="215"/>
      <c r="F18" s="215"/>
      <c r="G18" s="215"/>
      <c r="H18" s="215"/>
      <c r="I18" s="215"/>
    </row>
    <row r="19" spans="1:9" s="98" customFormat="1" ht="15">
      <c r="A19" s="216" t="s">
        <v>267</v>
      </c>
      <c r="B19" s="215"/>
      <c r="C19" s="215"/>
      <c r="D19" s="215"/>
      <c r="E19" s="215"/>
      <c r="F19" s="215"/>
      <c r="G19" s="215"/>
      <c r="H19" s="215"/>
      <c r="I19" s="215"/>
    </row>
    <row r="20" spans="1:9" s="113" customFormat="1" ht="49.5" customHeight="1">
      <c r="A20" s="217" t="s">
        <v>50</v>
      </c>
      <c r="B20" s="217"/>
      <c r="C20" s="217" t="s">
        <v>61</v>
      </c>
      <c r="D20" s="210"/>
      <c r="E20" s="210"/>
      <c r="F20" s="210"/>
      <c r="G20" s="99" t="s">
        <v>189</v>
      </c>
      <c r="H20" s="99" t="s">
        <v>190</v>
      </c>
      <c r="I20" s="99" t="s">
        <v>191</v>
      </c>
    </row>
    <row r="21" spans="1:9" ht="15.75">
      <c r="A21" s="101" t="s">
        <v>65</v>
      </c>
      <c r="B21" s="104" t="s">
        <v>192</v>
      </c>
      <c r="C21" s="213" t="s">
        <v>192</v>
      </c>
      <c r="D21" s="218"/>
      <c r="E21" s="218"/>
      <c r="F21" s="218"/>
      <c r="G21" s="104"/>
      <c r="H21" s="104">
        <f>SUM(H28+H27+H22)</f>
        <v>110945.68</v>
      </c>
      <c r="I21" s="101">
        <f>SUM(I28+I22)</f>
        <v>94236.54000000001</v>
      </c>
    </row>
    <row r="22" spans="1:9" ht="15.75">
      <c r="A22" s="103" t="s">
        <v>67</v>
      </c>
      <c r="B22" s="115" t="s">
        <v>193</v>
      </c>
      <c r="C22" s="212" t="s">
        <v>193</v>
      </c>
      <c r="D22" s="212"/>
      <c r="E22" s="212"/>
      <c r="F22" s="212"/>
      <c r="G22" s="115"/>
      <c r="H22" s="104">
        <f>SUM(H23:H26)</f>
        <v>109302.76</v>
      </c>
      <c r="I22" s="134">
        <f>SUM(I23:I26)</f>
        <v>92972.04000000001</v>
      </c>
    </row>
    <row r="23" spans="1:9" ht="15.75">
      <c r="A23" s="103" t="s">
        <v>34</v>
      </c>
      <c r="B23" s="115" t="s">
        <v>101</v>
      </c>
      <c r="C23" s="212" t="s">
        <v>101</v>
      </c>
      <c r="D23" s="212"/>
      <c r="E23" s="212"/>
      <c r="F23" s="212"/>
      <c r="G23" s="115"/>
      <c r="H23" s="155">
        <v>66755.4</v>
      </c>
      <c r="I23" s="101">
        <v>59704.55</v>
      </c>
    </row>
    <row r="24" spans="1:9" ht="15.75">
      <c r="A24" s="103" t="s">
        <v>35</v>
      </c>
      <c r="B24" s="102" t="s">
        <v>36</v>
      </c>
      <c r="C24" s="209" t="s">
        <v>36</v>
      </c>
      <c r="D24" s="209"/>
      <c r="E24" s="209"/>
      <c r="F24" s="209"/>
      <c r="G24" s="102"/>
      <c r="H24" s="154">
        <v>39819.72</v>
      </c>
      <c r="I24" s="101">
        <v>32175.22</v>
      </c>
    </row>
    <row r="25" spans="1:9" ht="15.75">
      <c r="A25" s="103" t="s">
        <v>37</v>
      </c>
      <c r="B25" s="115" t="s">
        <v>213</v>
      </c>
      <c r="C25" s="209" t="s">
        <v>213</v>
      </c>
      <c r="D25" s="209"/>
      <c r="E25" s="209"/>
      <c r="F25" s="209"/>
      <c r="G25" s="115"/>
      <c r="H25" s="153">
        <v>2688.49</v>
      </c>
      <c r="I25" s="101">
        <v>959.99</v>
      </c>
    </row>
    <row r="26" spans="1:9" ht="15.75">
      <c r="A26" s="103" t="s">
        <v>214</v>
      </c>
      <c r="B26" s="102" t="s">
        <v>215</v>
      </c>
      <c r="C26" s="209" t="s">
        <v>215</v>
      </c>
      <c r="D26" s="209"/>
      <c r="E26" s="209"/>
      <c r="F26" s="209"/>
      <c r="G26" s="102"/>
      <c r="H26" s="154">
        <v>39.15</v>
      </c>
      <c r="I26" s="101">
        <v>132.28</v>
      </c>
    </row>
    <row r="27" spans="1:9" ht="15.75">
      <c r="A27" s="103" t="s">
        <v>69</v>
      </c>
      <c r="B27" s="115" t="s">
        <v>194</v>
      </c>
      <c r="C27" s="209" t="s">
        <v>194</v>
      </c>
      <c r="D27" s="209"/>
      <c r="E27" s="209"/>
      <c r="F27" s="209"/>
      <c r="G27" s="115"/>
      <c r="H27" s="104"/>
      <c r="I27" s="101"/>
    </row>
    <row r="28" spans="1:9" ht="15.75">
      <c r="A28" s="103" t="s">
        <v>71</v>
      </c>
      <c r="B28" s="115" t="s">
        <v>195</v>
      </c>
      <c r="C28" s="209" t="s">
        <v>195</v>
      </c>
      <c r="D28" s="209"/>
      <c r="E28" s="209"/>
      <c r="F28" s="209"/>
      <c r="G28" s="115"/>
      <c r="H28" s="154">
        <f>SUM(H29:H30)</f>
        <v>1642.92</v>
      </c>
      <c r="I28" s="134">
        <f>SUM(I29)</f>
        <v>1264.5</v>
      </c>
    </row>
    <row r="29" spans="1:9" ht="15.75">
      <c r="A29" s="103" t="s">
        <v>196</v>
      </c>
      <c r="B29" s="102" t="s">
        <v>197</v>
      </c>
      <c r="C29" s="209" t="s">
        <v>197</v>
      </c>
      <c r="D29" s="209"/>
      <c r="E29" s="209"/>
      <c r="F29" s="209"/>
      <c r="G29" s="102"/>
      <c r="H29" s="104">
        <v>1642.92</v>
      </c>
      <c r="I29" s="101">
        <v>1264.5</v>
      </c>
    </row>
    <row r="30" spans="1:9" ht="15.75">
      <c r="A30" s="103" t="s">
        <v>198</v>
      </c>
      <c r="B30" s="102" t="s">
        <v>199</v>
      </c>
      <c r="C30" s="209" t="s">
        <v>199</v>
      </c>
      <c r="D30" s="209"/>
      <c r="E30" s="209"/>
      <c r="F30" s="209"/>
      <c r="G30" s="102"/>
      <c r="H30" s="104"/>
      <c r="I30" s="101"/>
    </row>
    <row r="31" spans="1:9" ht="15.75">
      <c r="A31" s="101" t="s">
        <v>74</v>
      </c>
      <c r="B31" s="104" t="s">
        <v>200</v>
      </c>
      <c r="C31" s="213" t="s">
        <v>200</v>
      </c>
      <c r="D31" s="213"/>
      <c r="E31" s="213"/>
      <c r="F31" s="213"/>
      <c r="G31" s="104">
        <v>0</v>
      </c>
      <c r="H31" s="104">
        <f>SUM(H32:H45)</f>
        <v>-112091.53</v>
      </c>
      <c r="I31" s="101">
        <f>SUM(I32:I46)</f>
        <v>-94365.70000000001</v>
      </c>
    </row>
    <row r="32" spans="1:9" ht="15.75">
      <c r="A32" s="103" t="s">
        <v>67</v>
      </c>
      <c r="B32" s="115" t="s">
        <v>216</v>
      </c>
      <c r="C32" s="209" t="s">
        <v>217</v>
      </c>
      <c r="D32" s="211"/>
      <c r="E32" s="211"/>
      <c r="F32" s="211"/>
      <c r="G32" s="115"/>
      <c r="H32" s="104">
        <v>-88940.22</v>
      </c>
      <c r="I32" s="101">
        <v>-71875</v>
      </c>
    </row>
    <row r="33" spans="1:9" ht="15.75">
      <c r="A33" s="103" t="s">
        <v>69</v>
      </c>
      <c r="B33" s="115" t="s">
        <v>218</v>
      </c>
      <c r="C33" s="209" t="s">
        <v>219</v>
      </c>
      <c r="D33" s="211"/>
      <c r="E33" s="211"/>
      <c r="F33" s="211"/>
      <c r="G33" s="115"/>
      <c r="H33" s="104">
        <v>-1431.05</v>
      </c>
      <c r="I33" s="101">
        <v>-1027.41</v>
      </c>
    </row>
    <row r="34" spans="1:9" ht="15.75">
      <c r="A34" s="103" t="s">
        <v>71</v>
      </c>
      <c r="B34" s="115" t="s">
        <v>220</v>
      </c>
      <c r="C34" s="209" t="s">
        <v>221</v>
      </c>
      <c r="D34" s="211"/>
      <c r="E34" s="211"/>
      <c r="F34" s="211"/>
      <c r="G34" s="115"/>
      <c r="H34" s="102">
        <v>-13276.76</v>
      </c>
      <c r="I34" s="103">
        <v>-10846.6</v>
      </c>
    </row>
    <row r="35" spans="1:9" ht="15.75">
      <c r="A35" s="103" t="s">
        <v>73</v>
      </c>
      <c r="B35" s="115" t="s">
        <v>222</v>
      </c>
      <c r="C35" s="212" t="s">
        <v>223</v>
      </c>
      <c r="D35" s="211"/>
      <c r="E35" s="211"/>
      <c r="F35" s="211"/>
      <c r="G35" s="115"/>
      <c r="H35" s="102">
        <v>0</v>
      </c>
      <c r="I35" s="103">
        <v>-87.36</v>
      </c>
    </row>
    <row r="36" spans="1:9" ht="15.75">
      <c r="A36" s="103" t="s">
        <v>96</v>
      </c>
      <c r="B36" s="115" t="s">
        <v>224</v>
      </c>
      <c r="C36" s="212" t="s">
        <v>225</v>
      </c>
      <c r="D36" s="211"/>
      <c r="E36" s="211"/>
      <c r="F36" s="211"/>
      <c r="G36" s="115"/>
      <c r="H36" s="102">
        <v>-2813.58</v>
      </c>
      <c r="I36" s="103">
        <v>-3457.48</v>
      </c>
    </row>
    <row r="37" spans="1:9" ht="15.75">
      <c r="A37" s="103" t="s">
        <v>226</v>
      </c>
      <c r="B37" s="115" t="s">
        <v>227</v>
      </c>
      <c r="C37" s="212" t="s">
        <v>228</v>
      </c>
      <c r="D37" s="211"/>
      <c r="E37" s="211"/>
      <c r="F37" s="211"/>
      <c r="G37" s="115"/>
      <c r="H37" s="102">
        <v>-41.33</v>
      </c>
      <c r="I37" s="103">
        <v>-82.57</v>
      </c>
    </row>
    <row r="38" spans="1:9" ht="15.75">
      <c r="A38" s="103" t="s">
        <v>229</v>
      </c>
      <c r="B38" s="115" t="s">
        <v>230</v>
      </c>
      <c r="C38" s="212" t="s">
        <v>231</v>
      </c>
      <c r="D38" s="211"/>
      <c r="E38" s="211"/>
      <c r="F38" s="211"/>
      <c r="G38" s="115"/>
      <c r="H38" s="102"/>
      <c r="I38" s="102">
        <v>0</v>
      </c>
    </row>
    <row r="39" spans="1:9" ht="15.75">
      <c r="A39" s="103" t="s">
        <v>232</v>
      </c>
      <c r="B39" s="115" t="s">
        <v>201</v>
      </c>
      <c r="C39" s="209" t="s">
        <v>201</v>
      </c>
      <c r="D39" s="211"/>
      <c r="E39" s="211"/>
      <c r="F39" s="211"/>
      <c r="G39" s="115"/>
      <c r="H39" s="102"/>
      <c r="I39" s="102"/>
    </row>
    <row r="40" spans="1:9" ht="15.75">
      <c r="A40" s="103" t="s">
        <v>233</v>
      </c>
      <c r="B40" s="115" t="s">
        <v>234</v>
      </c>
      <c r="C40" s="212" t="s">
        <v>234</v>
      </c>
      <c r="D40" s="211"/>
      <c r="E40" s="211"/>
      <c r="F40" s="211"/>
      <c r="G40" s="115"/>
      <c r="H40" s="144">
        <v>-696.61</v>
      </c>
      <c r="I40" s="102">
        <v>-236</v>
      </c>
    </row>
    <row r="41" spans="1:9" ht="15.75" customHeight="1">
      <c r="A41" s="103" t="s">
        <v>235</v>
      </c>
      <c r="B41" s="115" t="s">
        <v>236</v>
      </c>
      <c r="C41" s="209" t="s">
        <v>202</v>
      </c>
      <c r="D41" s="210"/>
      <c r="E41" s="210"/>
      <c r="F41" s="210"/>
      <c r="G41" s="115"/>
      <c r="H41" s="102">
        <v>-3730.44</v>
      </c>
      <c r="I41" s="102">
        <v>-3988.67</v>
      </c>
    </row>
    <row r="42" spans="1:9" ht="15.75" customHeight="1">
      <c r="A42" s="103" t="s">
        <v>237</v>
      </c>
      <c r="B42" s="115" t="s">
        <v>238</v>
      </c>
      <c r="C42" s="209" t="s">
        <v>239</v>
      </c>
      <c r="D42" s="211"/>
      <c r="E42" s="211"/>
      <c r="F42" s="211"/>
      <c r="G42" s="115"/>
      <c r="H42" s="102"/>
      <c r="I42" s="102"/>
    </row>
    <row r="43" spans="1:9" ht="15.75">
      <c r="A43" s="103" t="s">
        <v>240</v>
      </c>
      <c r="B43" s="115" t="s">
        <v>241</v>
      </c>
      <c r="C43" s="209" t="s">
        <v>203</v>
      </c>
      <c r="D43" s="211"/>
      <c r="E43" s="211"/>
      <c r="F43" s="211"/>
      <c r="G43" s="115"/>
      <c r="H43" s="102"/>
      <c r="I43" s="102"/>
    </row>
    <row r="44" spans="1:9" ht="15.75">
      <c r="A44" s="103" t="s">
        <v>242</v>
      </c>
      <c r="B44" s="115" t="s">
        <v>243</v>
      </c>
      <c r="C44" s="209" t="s">
        <v>244</v>
      </c>
      <c r="D44" s="211"/>
      <c r="E44" s="211"/>
      <c r="F44" s="211"/>
      <c r="G44" s="115"/>
      <c r="H44" s="102">
        <v>-1161.54</v>
      </c>
      <c r="I44" s="102">
        <v>-2764.61</v>
      </c>
    </row>
    <row r="45" spans="1:9" ht="15.75">
      <c r="A45" s="103" t="s">
        <v>265</v>
      </c>
      <c r="B45" s="115" t="s">
        <v>245</v>
      </c>
      <c r="C45" s="205" t="s">
        <v>204</v>
      </c>
      <c r="D45" s="206"/>
      <c r="E45" s="206"/>
      <c r="F45" s="207"/>
      <c r="G45" s="115">
        <v>0</v>
      </c>
      <c r="H45" s="100"/>
      <c r="I45" s="100">
        <v>0</v>
      </c>
    </row>
    <row r="46" spans="1:9" ht="15.75">
      <c r="A46" s="103" t="s">
        <v>264</v>
      </c>
      <c r="B46" s="115"/>
      <c r="C46" s="139" t="s">
        <v>266</v>
      </c>
      <c r="D46" s="140"/>
      <c r="E46" s="140"/>
      <c r="F46" s="141"/>
      <c r="G46" s="115"/>
      <c r="H46" s="100">
        <v>0</v>
      </c>
      <c r="I46" s="100">
        <v>0</v>
      </c>
    </row>
    <row r="47" spans="1:9" ht="15.75">
      <c r="A47" s="104" t="s">
        <v>75</v>
      </c>
      <c r="B47" s="105" t="s">
        <v>0</v>
      </c>
      <c r="C47" s="198" t="s">
        <v>0</v>
      </c>
      <c r="D47" s="199"/>
      <c r="E47" s="199"/>
      <c r="F47" s="200"/>
      <c r="G47" s="105"/>
      <c r="H47" s="114">
        <f>SUM(H55)</f>
        <v>-1145.85</v>
      </c>
      <c r="I47" s="114">
        <v>-129.16</v>
      </c>
    </row>
    <row r="48" spans="1:9" ht="15.75">
      <c r="A48" s="104" t="s">
        <v>99</v>
      </c>
      <c r="B48" s="104" t="s">
        <v>1</v>
      </c>
      <c r="C48" s="204" t="s">
        <v>1</v>
      </c>
      <c r="D48" s="199"/>
      <c r="E48" s="199"/>
      <c r="F48" s="200"/>
      <c r="G48" s="114"/>
      <c r="H48" s="114">
        <f>SUM(H49:H51)</f>
        <v>0</v>
      </c>
      <c r="I48" s="114"/>
    </row>
    <row r="49" spans="1:9" ht="15.75">
      <c r="A49" s="102" t="s">
        <v>185</v>
      </c>
      <c r="B49" s="115" t="s">
        <v>246</v>
      </c>
      <c r="C49" s="205" t="s">
        <v>2</v>
      </c>
      <c r="D49" s="206"/>
      <c r="E49" s="206"/>
      <c r="F49" s="207"/>
      <c r="G49" s="100"/>
      <c r="H49" s="100"/>
      <c r="I49" s="100"/>
    </row>
    <row r="50" spans="1:9" ht="15.75">
      <c r="A50" s="102" t="s">
        <v>69</v>
      </c>
      <c r="B50" s="115" t="s">
        <v>205</v>
      </c>
      <c r="C50" s="205" t="s">
        <v>205</v>
      </c>
      <c r="D50" s="206"/>
      <c r="E50" s="206"/>
      <c r="F50" s="207"/>
      <c r="G50" s="100"/>
      <c r="H50" s="100"/>
      <c r="I50" s="100"/>
    </row>
    <row r="51" spans="1:9" ht="15.75">
      <c r="A51" s="102" t="s">
        <v>247</v>
      </c>
      <c r="B51" s="115" t="s">
        <v>248</v>
      </c>
      <c r="C51" s="205" t="s">
        <v>206</v>
      </c>
      <c r="D51" s="206"/>
      <c r="E51" s="206"/>
      <c r="F51" s="207"/>
      <c r="G51" s="100"/>
      <c r="H51" s="100"/>
      <c r="I51" s="100"/>
    </row>
    <row r="52" spans="1:9" ht="15.75">
      <c r="A52" s="104" t="s">
        <v>106</v>
      </c>
      <c r="B52" s="105" t="s">
        <v>207</v>
      </c>
      <c r="C52" s="198" t="s">
        <v>207</v>
      </c>
      <c r="D52" s="199"/>
      <c r="E52" s="199"/>
      <c r="F52" s="200"/>
      <c r="G52" s="114"/>
      <c r="H52" s="114"/>
      <c r="I52" s="114">
        <v>0</v>
      </c>
    </row>
    <row r="53" spans="1:9" ht="30" customHeight="1">
      <c r="A53" s="104" t="s">
        <v>135</v>
      </c>
      <c r="B53" s="105" t="s">
        <v>208</v>
      </c>
      <c r="C53" s="208" t="s">
        <v>208</v>
      </c>
      <c r="D53" s="202"/>
      <c r="E53" s="202"/>
      <c r="F53" s="203"/>
      <c r="G53" s="114"/>
      <c r="H53" s="114"/>
      <c r="I53" s="114"/>
    </row>
    <row r="54" spans="1:9" ht="15.75">
      <c r="A54" s="104" t="s">
        <v>179</v>
      </c>
      <c r="B54" s="105" t="s">
        <v>249</v>
      </c>
      <c r="C54" s="198" t="s">
        <v>249</v>
      </c>
      <c r="D54" s="199"/>
      <c r="E54" s="199"/>
      <c r="F54" s="200"/>
      <c r="G54" s="114"/>
      <c r="H54" s="114"/>
      <c r="I54" s="114"/>
    </row>
    <row r="55" spans="1:9" ht="30" customHeight="1">
      <c r="A55" s="104" t="s">
        <v>210</v>
      </c>
      <c r="B55" s="104" t="s">
        <v>209</v>
      </c>
      <c r="C55" s="201" t="s">
        <v>209</v>
      </c>
      <c r="D55" s="202"/>
      <c r="E55" s="202"/>
      <c r="F55" s="203"/>
      <c r="G55" s="114"/>
      <c r="H55" s="114">
        <f>SUM(H57)</f>
        <v>-1145.85</v>
      </c>
      <c r="I55" s="114">
        <v>-129.16</v>
      </c>
    </row>
    <row r="56" spans="1:9" ht="15.75">
      <c r="A56" s="104" t="s">
        <v>67</v>
      </c>
      <c r="B56" s="104" t="s">
        <v>211</v>
      </c>
      <c r="C56" s="204" t="s">
        <v>211</v>
      </c>
      <c r="D56" s="199"/>
      <c r="E56" s="199"/>
      <c r="F56" s="200"/>
      <c r="G56" s="114"/>
      <c r="H56" s="114"/>
      <c r="I56" s="114"/>
    </row>
    <row r="57" spans="1:9" ht="15.75">
      <c r="A57" s="104" t="s">
        <v>250</v>
      </c>
      <c r="B57" s="105" t="s">
        <v>212</v>
      </c>
      <c r="C57" s="198" t="s">
        <v>212</v>
      </c>
      <c r="D57" s="199"/>
      <c r="E57" s="199"/>
      <c r="F57" s="200"/>
      <c r="G57" s="114"/>
      <c r="H57" s="114">
        <v>-1145.85</v>
      </c>
      <c r="I57" s="114">
        <v>-129.16</v>
      </c>
    </row>
    <row r="58" spans="1:9" ht="15.75">
      <c r="A58" s="102" t="s">
        <v>67</v>
      </c>
      <c r="B58" s="115" t="s">
        <v>251</v>
      </c>
      <c r="C58" s="205" t="s">
        <v>251</v>
      </c>
      <c r="D58" s="206"/>
      <c r="E58" s="206"/>
      <c r="F58" s="207"/>
      <c r="G58" s="100"/>
      <c r="H58" s="100"/>
      <c r="I58" s="100"/>
    </row>
    <row r="59" spans="1:9" ht="15.75">
      <c r="A59" s="102" t="s">
        <v>69</v>
      </c>
      <c r="B59" s="115" t="s">
        <v>252</v>
      </c>
      <c r="C59" s="205" t="s">
        <v>252</v>
      </c>
      <c r="D59" s="206"/>
      <c r="E59" s="206"/>
      <c r="F59" s="207"/>
      <c r="G59" s="100"/>
      <c r="H59" s="100"/>
      <c r="I59" s="100"/>
    </row>
    <row r="60" spans="1:9" ht="12.75">
      <c r="A60" s="106"/>
      <c r="B60" s="106"/>
      <c r="C60" s="106"/>
      <c r="D60" s="106"/>
      <c r="G60" s="116"/>
      <c r="H60" s="116"/>
      <c r="I60" s="116"/>
    </row>
    <row r="61" spans="1:9" ht="15" customHeight="1">
      <c r="A61" s="192" t="s">
        <v>260</v>
      </c>
      <c r="B61" s="192"/>
      <c r="C61" s="192"/>
      <c r="D61" s="192"/>
      <c r="E61" s="192"/>
      <c r="F61" s="192"/>
      <c r="G61" s="107" t="s">
        <v>254</v>
      </c>
      <c r="H61" s="193" t="s">
        <v>261</v>
      </c>
      <c r="I61" s="193"/>
    </row>
    <row r="62" spans="1:9" s="98" customFormat="1" ht="15" customHeight="1">
      <c r="A62" s="194" t="s">
        <v>255</v>
      </c>
      <c r="B62" s="194"/>
      <c r="C62" s="194"/>
      <c r="D62" s="194"/>
      <c r="E62" s="194"/>
      <c r="F62" s="194"/>
      <c r="G62" s="109" t="s">
        <v>256</v>
      </c>
      <c r="H62" s="195" t="s">
        <v>142</v>
      </c>
      <c r="I62" s="195"/>
    </row>
    <row r="63" spans="1:9" s="98" customFormat="1" ht="15" customHeight="1">
      <c r="A63" s="108"/>
      <c r="B63" s="108"/>
      <c r="C63" s="108"/>
      <c r="D63" s="108"/>
      <c r="E63" s="108"/>
      <c r="F63" s="108"/>
      <c r="G63" s="108"/>
      <c r="H63" s="110"/>
      <c r="I63" s="110"/>
    </row>
    <row r="64" spans="1:9" ht="12.75" customHeight="1">
      <c r="A64" s="196" t="s">
        <v>262</v>
      </c>
      <c r="B64" s="196"/>
      <c r="C64" s="196"/>
      <c r="D64" s="196"/>
      <c r="E64" s="196"/>
      <c r="F64" s="196"/>
      <c r="G64" s="117" t="s">
        <v>257</v>
      </c>
      <c r="H64" s="197" t="s">
        <v>263</v>
      </c>
      <c r="I64" s="197"/>
    </row>
    <row r="65" spans="1:9" ht="12.75">
      <c r="A65" s="190" t="s">
        <v>258</v>
      </c>
      <c r="B65" s="190"/>
      <c r="C65" s="190"/>
      <c r="D65" s="190"/>
      <c r="E65" s="190"/>
      <c r="F65" s="190"/>
      <c r="G65" s="111" t="s">
        <v>259</v>
      </c>
      <c r="H65" s="191" t="s">
        <v>142</v>
      </c>
      <c r="I65" s="191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A65:F65"/>
    <mergeCell ref="H65:I65"/>
    <mergeCell ref="A61:F61"/>
    <mergeCell ref="H61:I61"/>
    <mergeCell ref="A62:F62"/>
    <mergeCell ref="H62:I62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showGridLines="0" zoomScale="80" zoomScaleNormal="80" zoomScaleSheetLayoutView="80" zoomScalePageLayoutView="0" workbookViewId="0" topLeftCell="B10">
      <selection activeCell="J17" sqref="J17"/>
    </sheetView>
  </sheetViews>
  <sheetFormatPr defaultColWidth="9.140625" defaultRowHeight="12.75"/>
  <cols>
    <col min="1" max="1" width="6.00390625" style="125" customWidth="1"/>
    <col min="2" max="2" width="32.8515625" style="118" customWidth="1"/>
    <col min="3" max="4" width="15.7109375" style="118" customWidth="1"/>
    <col min="5" max="5" width="16.28125" style="118" customWidth="1"/>
    <col min="6" max="10" width="15.7109375" style="118" customWidth="1"/>
    <col min="11" max="11" width="13.140625" style="118" customWidth="1"/>
    <col min="12" max="13" width="15.7109375" style="118" customWidth="1"/>
    <col min="14" max="16384" width="9.140625" style="118" customWidth="1"/>
  </cols>
  <sheetData>
    <row r="1" spans="9:11" ht="15">
      <c r="I1" s="126"/>
      <c r="J1" s="126"/>
      <c r="K1" s="126"/>
    </row>
    <row r="2" ht="15">
      <c r="I2" s="118" t="s">
        <v>14</v>
      </c>
    </row>
    <row r="3" ht="15">
      <c r="I3" s="118" t="s">
        <v>15</v>
      </c>
    </row>
    <row r="5" spans="1:13" ht="15">
      <c r="A5" s="228" t="s">
        <v>16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5">
      <c r="A6" s="228" t="s">
        <v>25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8" spans="1:13" ht="15">
      <c r="A8" s="228" t="s">
        <v>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</row>
    <row r="10" spans="1:13" ht="15">
      <c r="A10" s="230" t="s">
        <v>50</v>
      </c>
      <c r="B10" s="230" t="s">
        <v>4</v>
      </c>
      <c r="C10" s="230" t="s">
        <v>5</v>
      </c>
      <c r="D10" s="230" t="s">
        <v>49</v>
      </c>
      <c r="E10" s="230"/>
      <c r="F10" s="230"/>
      <c r="G10" s="230"/>
      <c r="H10" s="230"/>
      <c r="I10" s="230"/>
      <c r="J10" s="231"/>
      <c r="K10" s="231"/>
      <c r="L10" s="230"/>
      <c r="M10" s="230" t="s">
        <v>6</v>
      </c>
    </row>
    <row r="11" spans="1:13" ht="123" customHeight="1">
      <c r="A11" s="230"/>
      <c r="B11" s="230"/>
      <c r="C11" s="230"/>
      <c r="D11" s="119" t="s">
        <v>26</v>
      </c>
      <c r="E11" s="120" t="s">
        <v>24</v>
      </c>
      <c r="F11" s="119" t="s">
        <v>27</v>
      </c>
      <c r="G11" s="119" t="s">
        <v>7</v>
      </c>
      <c r="H11" s="119" t="s">
        <v>28</v>
      </c>
      <c r="I11" s="127" t="s">
        <v>17</v>
      </c>
      <c r="J11" s="119" t="s">
        <v>8</v>
      </c>
      <c r="K11" s="120" t="s">
        <v>9</v>
      </c>
      <c r="L11" s="128" t="s">
        <v>18</v>
      </c>
      <c r="M11" s="230"/>
    </row>
    <row r="12" spans="1:13" ht="1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30">
        <v>6</v>
      </c>
      <c r="G12" s="130">
        <v>6</v>
      </c>
      <c r="H12" s="130">
        <v>8</v>
      </c>
      <c r="I12" s="130">
        <v>9</v>
      </c>
      <c r="J12" s="130">
        <v>10</v>
      </c>
      <c r="K12" s="131">
        <v>11</v>
      </c>
      <c r="L12" s="130">
        <v>12</v>
      </c>
      <c r="M12" s="130">
        <v>13</v>
      </c>
    </row>
    <row r="13" spans="1:13" ht="71.25">
      <c r="A13" s="119" t="s">
        <v>51</v>
      </c>
      <c r="B13" s="132" t="s">
        <v>19</v>
      </c>
      <c r="C13" s="150">
        <f>SUM(C15+C14)</f>
        <v>11292.29</v>
      </c>
      <c r="D13" s="121">
        <f>SUM(D14+D15)</f>
        <v>45814</v>
      </c>
      <c r="E13" s="121">
        <f>SUM(E15+E14)</f>
        <v>0</v>
      </c>
      <c r="F13" s="121">
        <f>SUM(F14:F15)</f>
        <v>7.36</v>
      </c>
      <c r="G13" s="121"/>
      <c r="H13" s="121"/>
      <c r="I13" s="121">
        <f>SUM(I14:I15)</f>
        <v>46654.07</v>
      </c>
      <c r="J13" s="121"/>
      <c r="K13" s="121"/>
      <c r="L13" s="121"/>
      <c r="M13" s="138">
        <f>SUM(M14:M15)</f>
        <v>10459.580000000002</v>
      </c>
    </row>
    <row r="14" spans="1:13" ht="15" customHeight="1">
      <c r="A14" s="122" t="s">
        <v>40</v>
      </c>
      <c r="B14" s="123" t="s">
        <v>10</v>
      </c>
      <c r="C14" s="121">
        <v>11292.29</v>
      </c>
      <c r="D14" s="121"/>
      <c r="E14" s="121">
        <v>0</v>
      </c>
      <c r="F14" s="121">
        <v>7.36</v>
      </c>
      <c r="G14" s="121"/>
      <c r="H14" s="121"/>
      <c r="I14" s="121">
        <v>840.07</v>
      </c>
      <c r="J14" s="121"/>
      <c r="K14" s="121"/>
      <c r="L14" s="121"/>
      <c r="M14" s="121">
        <f>SUM(C14+D14+E14+F14)-(G14+H14+I14+J14+K14+L14)</f>
        <v>10459.580000000002</v>
      </c>
    </row>
    <row r="15" spans="1:13" ht="15" customHeight="1">
      <c r="A15" s="122" t="s">
        <v>41</v>
      </c>
      <c r="B15" s="123" t="s">
        <v>11</v>
      </c>
      <c r="C15" s="121">
        <v>0</v>
      </c>
      <c r="D15" s="121">
        <v>45814</v>
      </c>
      <c r="E15" s="121">
        <v>0</v>
      </c>
      <c r="F15" s="121"/>
      <c r="G15" s="121"/>
      <c r="H15" s="121">
        <v>0</v>
      </c>
      <c r="I15" s="121">
        <v>45814</v>
      </c>
      <c r="J15" s="121"/>
      <c r="K15" s="121"/>
      <c r="L15" s="121"/>
      <c r="M15" s="121">
        <f>SUM(C15+D15+E15+F15+G15)-(H15+I15+J15+K15+L15)</f>
        <v>0</v>
      </c>
    </row>
    <row r="16" spans="1:13" ht="89.25" customHeight="1">
      <c r="A16" s="119" t="s">
        <v>52</v>
      </c>
      <c r="B16" s="132" t="s">
        <v>20</v>
      </c>
      <c r="C16" s="150">
        <f>SUM(C17+C18)</f>
        <v>48337.07</v>
      </c>
      <c r="D16" s="121">
        <f>SUM(D18+D17)</f>
        <v>29953</v>
      </c>
      <c r="E16" s="121">
        <f>SUM(E17+E18)</f>
        <v>0</v>
      </c>
      <c r="F16" s="121">
        <f>SUM(F18+F17)</f>
        <v>8.79</v>
      </c>
      <c r="G16" s="121"/>
      <c r="H16" s="121"/>
      <c r="I16" s="121">
        <f>SUM(I17:I18)</f>
        <v>30296.78</v>
      </c>
      <c r="J16" s="121"/>
      <c r="K16" s="121"/>
      <c r="L16" s="121"/>
      <c r="M16" s="137">
        <f>SUM(M17)</f>
        <v>48002.08</v>
      </c>
    </row>
    <row r="17" spans="1:13" ht="15" customHeight="1">
      <c r="A17" s="122" t="s">
        <v>29</v>
      </c>
      <c r="B17" s="123" t="s">
        <v>10</v>
      </c>
      <c r="C17" s="121">
        <v>48337.07</v>
      </c>
      <c r="D17" s="121">
        <v>0</v>
      </c>
      <c r="E17" s="121">
        <v>0</v>
      </c>
      <c r="F17" s="121">
        <v>8.79</v>
      </c>
      <c r="G17" s="121"/>
      <c r="H17" s="121"/>
      <c r="I17" s="121">
        <v>343.78</v>
      </c>
      <c r="J17" s="121"/>
      <c r="K17" s="121"/>
      <c r="L17" s="121"/>
      <c r="M17" s="152">
        <f>SUM(C17+D17+E17+F17-I17)</f>
        <v>48002.08</v>
      </c>
    </row>
    <row r="18" spans="1:13" ht="15" customHeight="1">
      <c r="A18" s="122" t="s">
        <v>30</v>
      </c>
      <c r="B18" s="123" t="s">
        <v>11</v>
      </c>
      <c r="C18" s="121"/>
      <c r="D18" s="121">
        <v>29953</v>
      </c>
      <c r="E18" s="121">
        <v>0</v>
      </c>
      <c r="F18" s="121"/>
      <c r="G18" s="121"/>
      <c r="H18" s="121"/>
      <c r="I18" s="121">
        <v>29953</v>
      </c>
      <c r="J18" s="121"/>
      <c r="K18" s="121"/>
      <c r="L18" s="121"/>
      <c r="M18" s="121">
        <f>SUM(C18+D18+E18+F18)-(G18+H18+I18+J18+K18+L18)</f>
        <v>0</v>
      </c>
    </row>
    <row r="19" spans="1:13" ht="114.75" customHeight="1">
      <c r="A19" s="119" t="s">
        <v>54</v>
      </c>
      <c r="B19" s="132" t="s">
        <v>21</v>
      </c>
      <c r="C19" s="150">
        <f>SUM(C20:C21)</f>
        <v>5128.19</v>
      </c>
      <c r="D19" s="121">
        <f>SUM(D21+D20)</f>
        <v>0</v>
      </c>
      <c r="E19" s="121">
        <f>SUM(E21+E20)</f>
        <v>0</v>
      </c>
      <c r="F19" s="121">
        <f>SUM(F21+F20)</f>
        <v>7.8</v>
      </c>
      <c r="G19" s="121"/>
      <c r="H19" s="121"/>
      <c r="I19" s="121">
        <f>SUM(I20:I21)</f>
        <v>592.93</v>
      </c>
      <c r="J19" s="121"/>
      <c r="K19" s="121"/>
      <c r="L19" s="121"/>
      <c r="M19" s="138">
        <f>SUM(M20:M21)</f>
        <v>4543.0599999999995</v>
      </c>
    </row>
    <row r="20" spans="1:13" ht="15" customHeight="1">
      <c r="A20" s="122" t="s">
        <v>42</v>
      </c>
      <c r="B20" s="123" t="s">
        <v>10</v>
      </c>
      <c r="C20" s="121">
        <v>0</v>
      </c>
      <c r="D20" s="121"/>
      <c r="E20" s="121"/>
      <c r="F20" s="121">
        <v>7.8</v>
      </c>
      <c r="G20" s="121"/>
      <c r="H20" s="121"/>
      <c r="I20" s="121">
        <v>7.8</v>
      </c>
      <c r="J20" s="121"/>
      <c r="K20" s="121"/>
      <c r="L20" s="121"/>
      <c r="M20" s="121">
        <f>SUM(C20+D20+E20+F20+G2)-(G20+H20+I20+J20+K20+L20)</f>
        <v>0</v>
      </c>
    </row>
    <row r="21" spans="1:13" ht="15" customHeight="1">
      <c r="A21" s="122" t="s">
        <v>31</v>
      </c>
      <c r="B21" s="123" t="s">
        <v>11</v>
      </c>
      <c r="C21" s="121">
        <v>5128.19</v>
      </c>
      <c r="D21" s="121">
        <v>0</v>
      </c>
      <c r="E21" s="121"/>
      <c r="F21" s="121"/>
      <c r="G21" s="121"/>
      <c r="H21" s="121"/>
      <c r="I21" s="121">
        <v>585.13</v>
      </c>
      <c r="J21" s="121"/>
      <c r="K21" s="121"/>
      <c r="L21" s="121"/>
      <c r="M21" s="121">
        <f>SUM(C21+D21+E21+F21)-(G21+H21+I21+J21+K21+L21)</f>
        <v>4543.0599999999995</v>
      </c>
    </row>
    <row r="22" spans="1:13" ht="15" customHeight="1">
      <c r="A22" s="119" t="s">
        <v>55</v>
      </c>
      <c r="B22" s="132" t="s">
        <v>12</v>
      </c>
      <c r="C22" s="151">
        <f>SUM(C23:C24)</f>
        <v>2824.25</v>
      </c>
      <c r="D22" s="121">
        <f>SUM(D24+D23)</f>
        <v>0</v>
      </c>
      <c r="E22" s="121">
        <v>0</v>
      </c>
      <c r="F22" s="121">
        <f>SUM(F24+F23)</f>
        <v>0</v>
      </c>
      <c r="G22" s="121"/>
      <c r="H22" s="121"/>
      <c r="I22" s="121">
        <v>0</v>
      </c>
      <c r="J22" s="121"/>
      <c r="K22" s="121"/>
      <c r="L22" s="121"/>
      <c r="M22" s="147">
        <f>SUM(M24+M23)</f>
        <v>2785.1000000000004</v>
      </c>
    </row>
    <row r="23" spans="1:13" ht="15" customHeight="1">
      <c r="A23" s="122" t="s">
        <v>43</v>
      </c>
      <c r="B23" s="123" t="s">
        <v>10</v>
      </c>
      <c r="C23" s="121">
        <v>203.41</v>
      </c>
      <c r="D23" s="121">
        <v>0</v>
      </c>
      <c r="E23" s="121">
        <v>0</v>
      </c>
      <c r="F23" s="121">
        <v>0</v>
      </c>
      <c r="G23" s="121"/>
      <c r="H23" s="121"/>
      <c r="I23" s="121">
        <v>39.15</v>
      </c>
      <c r="J23" s="121"/>
      <c r="K23" s="121"/>
      <c r="L23" s="121"/>
      <c r="M23" s="121">
        <f>SUM(C23+D23+E23+F23)-(G23+H23+I23+J23+K23+L23)</f>
        <v>164.26</v>
      </c>
    </row>
    <row r="24" spans="1:13" ht="15" customHeight="1">
      <c r="A24" s="122" t="s">
        <v>44</v>
      </c>
      <c r="B24" s="123" t="s">
        <v>11</v>
      </c>
      <c r="C24" s="121">
        <v>2620.84</v>
      </c>
      <c r="D24" s="121">
        <v>0</v>
      </c>
      <c r="E24" s="121">
        <v>0</v>
      </c>
      <c r="F24" s="121"/>
      <c r="G24" s="121"/>
      <c r="H24" s="121"/>
      <c r="I24" s="121">
        <v>0</v>
      </c>
      <c r="J24" s="121"/>
      <c r="K24" s="121"/>
      <c r="L24" s="121"/>
      <c r="M24" s="121">
        <f>SUM(C24+D24+E24+F24)-(G24+H24+I24+J24+K24+L24)</f>
        <v>2620.84</v>
      </c>
    </row>
    <row r="25" spans="1:13" ht="15" customHeight="1">
      <c r="A25" s="119" t="s">
        <v>56</v>
      </c>
      <c r="B25" s="132" t="s">
        <v>13</v>
      </c>
      <c r="C25" s="151">
        <f>SUM(C13+C16+C19+C22)</f>
        <v>67581.8</v>
      </c>
      <c r="D25" s="121">
        <v>0</v>
      </c>
      <c r="E25" s="121">
        <v>0</v>
      </c>
      <c r="F25" s="121">
        <f>SUM(F13+F16+F19+F22)</f>
        <v>23.95</v>
      </c>
      <c r="G25" s="121"/>
      <c r="H25" s="121"/>
      <c r="I25" s="121">
        <f>SUM(I13+I16+I19+I22)</f>
        <v>77543.78</v>
      </c>
      <c r="J25" s="121"/>
      <c r="K25" s="121"/>
      <c r="L25" s="121"/>
      <c r="M25" s="137">
        <f>SUM(M13+M16+M19+M22)</f>
        <v>65789.82</v>
      </c>
    </row>
    <row r="26" spans="1:13" s="124" customFormat="1" ht="15">
      <c r="A26" s="226" t="s">
        <v>22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</row>
    <row r="27" ht="15">
      <c r="D27" s="118" t="s">
        <v>23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admin</cp:lastModifiedBy>
  <cp:lastPrinted>2016-05-16T04:53:47Z</cp:lastPrinted>
  <dcterms:created xsi:type="dcterms:W3CDTF">2013-02-01T07:28:35Z</dcterms:created>
  <dcterms:modified xsi:type="dcterms:W3CDTF">2016-12-08T12:55:37Z</dcterms:modified>
  <cp:category/>
  <cp:version/>
  <cp:contentType/>
  <cp:contentStatus/>
</cp:coreProperties>
</file>